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Хисобод август\"/>
    </mc:Choice>
  </mc:AlternateContent>
  <xr:revisionPtr revIDLastSave="0" documentId="13_ncr:1_{22DF77A8-62FD-43B1-B21D-BA643B2B0F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ейтинг. " sheetId="3" r:id="rId1"/>
    <sheet name="Жами мурожаатлар" sheetId="5" r:id="rId2"/>
  </sheets>
  <externalReferences>
    <externalReference r:id="rId3"/>
  </externalReferences>
  <definedNames>
    <definedName name="_xlnm._FilterDatabase" localSheetId="1" hidden="1">'Жами мурожаатлар'!$A$1:$D$1</definedName>
    <definedName name="_xlnm._FilterDatabase" localSheetId="0" hidden="1">'Рейтинг. '!$A$8:$O$8</definedName>
    <definedName name="а1">#REF!</definedName>
    <definedName name="а111">#REF!</definedName>
    <definedName name="_xlnm.Print_Titles" localSheetId="0">'Рейтинг. '!$4:$8</definedName>
    <definedName name="КОД111">[1]Масалалар!$A$3:$S$3</definedName>
    <definedName name="код12">[1]!Таблица9[Асосли, асоссиз]</definedName>
    <definedName name="код23">[1]!Таблица14[Мурожаат такрорий ёки дубликат]</definedName>
    <definedName name="код24">[1]!Таблица15[Мурожаатнинг кўриб чиқилиши]</definedName>
    <definedName name="код25">[1]!Таблица16[Мурожаат қандай ижро этилди]</definedName>
    <definedName name="_xlnm.Print_Area" localSheetId="1">'Жами мурожаатлар'!$A$2:$D$22</definedName>
    <definedName name="_xlnm.Print_Area" localSheetId="0">'Рейтинг. '!$A$1:$M$36</definedName>
  </definedNames>
  <calcPr calcId="191029"/>
</workbook>
</file>

<file path=xl/calcChain.xml><?xml version="1.0" encoding="utf-8"?>
<calcChain xmlns="http://schemas.openxmlformats.org/spreadsheetml/2006/main">
  <c r="G10" i="3" l="1"/>
  <c r="G9" i="3"/>
  <c r="K30" i="3" l="1"/>
  <c r="B3" i="5"/>
  <c r="D11" i="3" l="1"/>
  <c r="D13" i="3"/>
  <c r="D12" i="3"/>
  <c r="D18" i="3"/>
  <c r="E18" i="3" s="1"/>
  <c r="D14" i="3"/>
  <c r="D16" i="3"/>
  <c r="E16" i="3" s="1"/>
  <c r="D17" i="3"/>
  <c r="E17" i="3" s="1"/>
  <c r="D15" i="3"/>
  <c r="E15" i="3" s="1"/>
  <c r="D20" i="3"/>
  <c r="E20" i="3" s="1"/>
  <c r="D24" i="3"/>
  <c r="E24" i="3" s="1"/>
  <c r="D19" i="3"/>
  <c r="E19" i="3" s="1"/>
  <c r="D21" i="3"/>
  <c r="E21" i="3" s="1"/>
  <c r="D23" i="3"/>
  <c r="E23" i="3" s="1"/>
  <c r="D22" i="3"/>
  <c r="E22" i="3" s="1"/>
  <c r="D26" i="3"/>
  <c r="E26" i="3" s="1"/>
  <c r="D25" i="3"/>
  <c r="E25" i="3" s="1"/>
  <c r="D27" i="3"/>
  <c r="E27" i="3" s="1"/>
  <c r="D28" i="3"/>
  <c r="E28" i="3" s="1"/>
  <c r="D29" i="3"/>
  <c r="E29" i="3" s="1"/>
  <c r="D10" i="3"/>
  <c r="B21" i="5"/>
  <c r="B20" i="5"/>
  <c r="B19" i="5"/>
  <c r="B18" i="5"/>
  <c r="B17" i="5"/>
  <c r="B16" i="5"/>
  <c r="B15" i="5"/>
  <c r="B14" i="5"/>
  <c r="B12" i="5"/>
  <c r="B13" i="5"/>
  <c r="B11" i="5"/>
  <c r="B9" i="5"/>
  <c r="B10" i="5"/>
  <c r="B6" i="5"/>
  <c r="B7" i="5"/>
  <c r="B8" i="5"/>
  <c r="B5" i="5"/>
  <c r="B4" i="5"/>
  <c r="B2" i="5"/>
  <c r="B22" i="5"/>
  <c r="H30" i="3" l="1"/>
  <c r="F30" i="3"/>
  <c r="G24" i="3" l="1"/>
  <c r="G18" i="3"/>
  <c r="G17" i="3"/>
  <c r="G13" i="3"/>
  <c r="G22" i="3"/>
  <c r="G14" i="3"/>
  <c r="G12" i="3"/>
  <c r="G16" i="3"/>
  <c r="G11" i="3"/>
  <c r="G23" i="3"/>
  <c r="G20" i="3"/>
  <c r="G21" i="3"/>
  <c r="G19" i="3"/>
  <c r="G26" i="3"/>
  <c r="G27" i="3"/>
  <c r="G25" i="3"/>
  <c r="G28" i="3"/>
  <c r="G29" i="3"/>
  <c r="G15" i="3"/>
  <c r="L29" i="3"/>
  <c r="J29" i="3"/>
  <c r="L28" i="3"/>
  <c r="J28" i="3"/>
  <c r="L27" i="3"/>
  <c r="J27" i="3"/>
  <c r="L25" i="3"/>
  <c r="J25" i="3"/>
  <c r="L20" i="3"/>
  <c r="J20" i="3"/>
  <c r="L21" i="3"/>
  <c r="J21" i="3"/>
  <c r="L23" i="3"/>
  <c r="J23" i="3"/>
  <c r="L19" i="3"/>
  <c r="J19" i="3"/>
  <c r="L26" i="3"/>
  <c r="J26" i="3"/>
  <c r="L22" i="3"/>
  <c r="J22" i="3"/>
  <c r="L13" i="3"/>
  <c r="J13" i="3"/>
  <c r="L17" i="3"/>
  <c r="J17" i="3"/>
  <c r="L16" i="3"/>
  <c r="J16" i="3"/>
  <c r="L12" i="3"/>
  <c r="J12" i="3"/>
  <c r="L14" i="3"/>
  <c r="J14" i="3"/>
  <c r="L18" i="3"/>
  <c r="J18" i="3"/>
  <c r="L24" i="3"/>
  <c r="J24" i="3"/>
  <c r="L15" i="3"/>
  <c r="J15" i="3"/>
  <c r="L11" i="3"/>
  <c r="J11" i="3"/>
  <c r="L10" i="3"/>
  <c r="J10" i="3"/>
  <c r="L9" i="3"/>
  <c r="J9" i="3"/>
  <c r="D9" i="3"/>
  <c r="B7" i="3"/>
  <c r="D7" i="3" s="1"/>
  <c r="E7" i="3" s="1"/>
  <c r="F7" i="3" s="1"/>
  <c r="D30" i="3" l="1"/>
  <c r="M11" i="3"/>
  <c r="M15" i="3"/>
  <c r="M24" i="3"/>
  <c r="M14" i="3"/>
  <c r="M12" i="3"/>
  <c r="M22" i="3"/>
  <c r="M23" i="3"/>
  <c r="M27" i="3"/>
  <c r="M20" i="3"/>
  <c r="M18" i="3"/>
  <c r="M17" i="3"/>
  <c r="M13" i="3"/>
  <c r="M19" i="3"/>
  <c r="M25" i="3"/>
  <c r="M16" i="3"/>
  <c r="M21" i="3"/>
  <c r="M28" i="3"/>
  <c r="M29" i="3"/>
  <c r="M26" i="3"/>
  <c r="K7" i="3"/>
  <c r="L7" i="3" s="1"/>
  <c r="M7" i="3" s="1"/>
  <c r="A9" i="3" l="1"/>
  <c r="A10" i="3" s="1"/>
  <c r="A11" i="3" l="1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</calcChain>
</file>

<file path=xl/sharedStrings.xml><?xml version="1.0" encoding="utf-8"?>
<sst xmlns="http://schemas.openxmlformats.org/spreadsheetml/2006/main" count="108" uniqueCount="89">
  <si>
    <t>№</t>
  </si>
  <si>
    <t>Банк номи</t>
  </si>
  <si>
    <t>Юқори турувчи идоралар орқали келган мурожаатлар</t>
  </si>
  <si>
    <t>сони</t>
  </si>
  <si>
    <t>балл</t>
  </si>
  <si>
    <t>балл (*0,5)</t>
  </si>
  <si>
    <t>5+7</t>
  </si>
  <si>
    <t>Чилонзор филиали</t>
  </si>
  <si>
    <t>балл (*1)</t>
  </si>
  <si>
    <t>Навоий филиали</t>
  </si>
  <si>
    <t>Термиз филиали</t>
  </si>
  <si>
    <t>Жиззах филиали</t>
  </si>
  <si>
    <t>Гулистон филиали</t>
  </si>
  <si>
    <t>Бухоро филиали</t>
  </si>
  <si>
    <t>Наманган филиали</t>
  </si>
  <si>
    <t>Қарши филиали</t>
  </si>
  <si>
    <t>Андижон филиали</t>
  </si>
  <si>
    <t>Ургенч филиали</t>
  </si>
  <si>
    <t>Яшнобод филиали</t>
  </si>
  <si>
    <t>Нукус филиали</t>
  </si>
  <si>
    <t>Самарқанд филиали</t>
  </si>
  <si>
    <t>Фарғона филиали</t>
  </si>
  <si>
    <t>МАБ</t>
  </si>
  <si>
    <t>Зангиота филиали</t>
  </si>
  <si>
    <t>Шахрисабз филиали</t>
  </si>
  <si>
    <t>Миробод филиали</t>
  </si>
  <si>
    <t>Мирзо-Улуғбек филиали</t>
  </si>
  <si>
    <t>Бош офис</t>
  </si>
  <si>
    <t>Юнусобод филиали</t>
  </si>
  <si>
    <t>1*8</t>
  </si>
  <si>
    <t>0,5*10</t>
  </si>
  <si>
    <t>100-80</t>
  </si>
  <si>
    <t>5*0,8</t>
  </si>
  <si>
    <t>79-60</t>
  </si>
  <si>
    <t>59-40</t>
  </si>
  <si>
    <t>39-20</t>
  </si>
  <si>
    <t>19-0</t>
  </si>
  <si>
    <t>12=4-6-9-11</t>
  </si>
  <si>
    <t>Яхши</t>
  </si>
  <si>
    <t>Ўрта</t>
  </si>
  <si>
    <t>Қоникарли</t>
  </si>
  <si>
    <t>Кониқарсиз</t>
  </si>
  <si>
    <t>Салбий</t>
  </si>
  <si>
    <t>Филиал рейтинги (Балл)</t>
  </si>
  <si>
    <t>Тўғридан-тўғри келган мурожаатлар</t>
  </si>
  <si>
    <t xml:space="preserve">"Туронбанк" АТБга 2021 йил жами келиб тушган мурожаатлар бўйича филиаллар рейтинги </t>
  </si>
  <si>
    <t>Жами</t>
  </si>
  <si>
    <t xml:space="preserve">Навоий </t>
  </si>
  <si>
    <t xml:space="preserve">Термиз </t>
  </si>
  <si>
    <t xml:space="preserve">Гулистон </t>
  </si>
  <si>
    <t xml:space="preserve">Жиззах </t>
  </si>
  <si>
    <t xml:space="preserve">Самарқанд </t>
  </si>
  <si>
    <t xml:space="preserve">Зангиота </t>
  </si>
  <si>
    <t>Бухоро</t>
  </si>
  <si>
    <t xml:space="preserve">Наманган </t>
  </si>
  <si>
    <t>Андижон</t>
  </si>
  <si>
    <t xml:space="preserve">Қарши </t>
  </si>
  <si>
    <t xml:space="preserve">Фарғона </t>
  </si>
  <si>
    <t xml:space="preserve">Ургенч </t>
  </si>
  <si>
    <t xml:space="preserve">Нукус </t>
  </si>
  <si>
    <t xml:space="preserve">Шахрисабз </t>
  </si>
  <si>
    <t xml:space="preserve">МАБ </t>
  </si>
  <si>
    <t xml:space="preserve">Чилонзор </t>
  </si>
  <si>
    <t xml:space="preserve">Яшнобод </t>
  </si>
  <si>
    <t xml:space="preserve">Миробод </t>
  </si>
  <si>
    <t>Бош банк</t>
  </si>
  <si>
    <t>Мирзо-Улугбек</t>
  </si>
  <si>
    <t xml:space="preserve">Юнусобод  </t>
  </si>
  <si>
    <t>14та/(5+7)*100</t>
  </si>
  <si>
    <t>Юнусобод</t>
  </si>
  <si>
    <t>Миробод</t>
  </si>
  <si>
    <t>Чилонзор</t>
  </si>
  <si>
    <t>Нукус</t>
  </si>
  <si>
    <t>Яшнобод</t>
  </si>
  <si>
    <t>Шахрисабз</t>
  </si>
  <si>
    <t>Ургенч</t>
  </si>
  <si>
    <t>Қарши</t>
  </si>
  <si>
    <t>Фарғона</t>
  </si>
  <si>
    <t>Наманган</t>
  </si>
  <si>
    <t>Зангиота</t>
  </si>
  <si>
    <t>Самарқанд</t>
  </si>
  <si>
    <t>Жиззах</t>
  </si>
  <si>
    <t>Гулистон</t>
  </si>
  <si>
    <t>Термиз</t>
  </si>
  <si>
    <t>Навоий</t>
  </si>
  <si>
    <r>
      <t>Жами мурожаат 
(Ҳар ойда битта филиалга 2 дона мурожаат лимит) 
8</t>
    </r>
    <r>
      <rPr>
        <b/>
        <i/>
        <sz val="13"/>
        <color theme="1"/>
        <rFont val="Arial"/>
        <family val="2"/>
        <charset val="204"/>
      </rPr>
      <t xml:space="preserve"> ой = 14 та
бал бериш 100 дан оширилмайди</t>
    </r>
  </si>
  <si>
    <t>01.09.2021 йил ҳолатига</t>
  </si>
  <si>
    <t>такрорий мурожаатлар (жами балдан айрилади) 01.08.2021 йил холатига</t>
  </si>
  <si>
    <t>Кўриб чиқиш муддати ўтган мурожаатлар (жами балдан айрилади) 01.08.2021 йил холатига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</si>
</sst>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b/>
      <sz val="12"/>
      <color theme="0"/>
      <name val="Arial"/>
      <family val="2"/>
      <charset val="204"/>
    </font>
    <font>
      <i/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color theme="1"/>
      <name val="Arial"/>
      <family val="2"/>
      <charset val="204"/>
    </font>
    <font>
      <b/>
      <i/>
      <sz val="13"/>
      <color theme="1"/>
      <name val="Arial"/>
      <family val="2"/>
      <charset val="204"/>
    </font>
    <font>
      <i/>
      <sz val="13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i/>
      <sz val="13"/>
      <color theme="0"/>
      <name val="Arial"/>
      <family val="2"/>
      <charset val="204"/>
    </font>
    <font>
      <b/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/>
    </xf>
    <xf numFmtId="165" fontId="3" fillId="3" borderId="3" xfId="1" applyNumberFormat="1" applyFont="1" applyFill="1" applyBorder="1" applyAlignment="1">
      <alignment horizontal="center" vertical="center"/>
    </xf>
    <xf numFmtId="165" fontId="3" fillId="4" borderId="3" xfId="1" applyNumberFormat="1" applyFont="1" applyFill="1" applyBorder="1" applyAlignment="1">
      <alignment horizontal="center" vertical="center"/>
    </xf>
    <xf numFmtId="165" fontId="3" fillId="5" borderId="3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3" fillId="8" borderId="3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166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166" fontId="11" fillId="0" borderId="3" xfId="1" applyNumberFormat="1" applyFont="1" applyFill="1" applyBorder="1" applyAlignment="1">
      <alignment horizontal="center" vertical="center"/>
    </xf>
    <xf numFmtId="165" fontId="11" fillId="0" borderId="3" xfId="1" applyNumberFormat="1" applyFont="1" applyFill="1" applyBorder="1" applyAlignment="1">
      <alignment horizontal="center" vertical="center"/>
    </xf>
    <xf numFmtId="167" fontId="11" fillId="0" borderId="3" xfId="0" applyNumberFormat="1" applyFont="1" applyBorder="1" applyAlignment="1">
      <alignment horizontal="center" vertical="center"/>
    </xf>
    <xf numFmtId="167" fontId="11" fillId="0" borderId="3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165" fontId="8" fillId="4" borderId="8" xfId="1" applyNumberFormat="1" applyFont="1" applyFill="1" applyBorder="1" applyAlignment="1">
      <alignment horizontal="center" vertical="center"/>
    </xf>
    <xf numFmtId="165" fontId="8" fillId="9" borderId="8" xfId="1" applyNumberFormat="1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5" fontId="8" fillId="9" borderId="15" xfId="1" applyNumberFormat="1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166" fontId="8" fillId="6" borderId="17" xfId="0" applyNumberFormat="1" applyFont="1" applyFill="1" applyBorder="1" applyAlignment="1">
      <alignment horizontal="center" vertical="center"/>
    </xf>
    <xf numFmtId="165" fontId="8" fillId="6" borderId="17" xfId="1" applyNumberFormat="1" applyFont="1" applyFill="1" applyBorder="1" applyAlignment="1">
      <alignment horizontal="center" vertical="center"/>
    </xf>
    <xf numFmtId="164" fontId="8" fillId="6" borderId="17" xfId="0" applyNumberFormat="1" applyFont="1" applyFill="1" applyBorder="1" applyAlignment="1">
      <alignment horizontal="center" vertical="center"/>
    </xf>
    <xf numFmtId="167" fontId="8" fillId="6" borderId="17" xfId="0" applyNumberFormat="1" applyFont="1" applyFill="1" applyBorder="1" applyAlignment="1">
      <alignment horizontal="center" vertical="center"/>
    </xf>
    <xf numFmtId="167" fontId="8" fillId="6" borderId="18" xfId="0" applyNumberFormat="1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14" fillId="10" borderId="0" xfId="0" applyFont="1" applyFill="1"/>
    <xf numFmtId="0" fontId="2" fillId="10" borderId="2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14" fillId="10" borderId="0" xfId="0" applyFont="1" applyFill="1" applyAlignment="1">
      <alignment horizontal="center"/>
    </xf>
    <xf numFmtId="164" fontId="2" fillId="10" borderId="2" xfId="1" applyFont="1" applyFill="1" applyBorder="1" applyAlignment="1">
      <alignment horizontal="center" vertical="center"/>
    </xf>
    <xf numFmtId="165" fontId="2" fillId="10" borderId="2" xfId="1" applyNumberFormat="1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6" borderId="4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2 2 2" xfId="4" xr:uid="{00000000-0005-0000-0000-000003000000}"/>
    <cellStyle name="Обычный 2 2 2 2" xfId="5" xr:uid="{00000000-0005-0000-0000-000004000000}"/>
    <cellStyle name="Обычный 3" xfId="6" xr:uid="{00000000-0005-0000-0000-000005000000}"/>
    <cellStyle name="Финансовый" xfId="1" builtinId="3"/>
    <cellStyle name="Финансовый 2" xfId="7" xr:uid="{00000000-0005-0000-0000-000007000000}"/>
    <cellStyle name="Финансовый 3" xfId="8" xr:uid="{00000000-0005-0000-0000-000008000000}"/>
    <cellStyle name="Финансовый 4" xfId="9" xr:uid="{00000000-0005-0000-0000-000009000000}"/>
  </cellStyles>
  <dxfs count="0"/>
  <tableStyles count="0" defaultTableStyle="TableStyleMedium9" defaultPivotStyle="PivotStyleLight16"/>
  <colors>
    <mruColors>
      <color rgb="FFF70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2.158\Users\User\Desktop\&#1061;&#1048;&#1057;&#1054;&#1041;&#1054;&#1058;%20&#1052;&#1041;\&#1052;&#1041;%20&#1061;&#1080;&#1089;&#1086;&#1073;&#1086;&#1090;&#1080;%20%202021%20&#1081;&#1080;&#1083;\&#1061;&#1048;&#1057;&#1054;&#1041;&#1054;&#1058;%20&#1052;&#1041;%20&#1040;&#1055;&#1056;&#1045;&#1051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кабр"/>
      <sheetName val="Ўзгартирилмасин"/>
      <sheetName val="Масалалар"/>
      <sheetName val="Лист7"/>
      <sheetName val="ХИСОБОТ МБ АПРЕЛ 2021"/>
    </sheetNames>
    <sheetDataSet>
      <sheetData sheetId="0"/>
      <sheetData sheetId="1"/>
      <sheetData sheetId="2">
        <row r="3">
          <cell r="A3" t="str">
            <v>Банклар_ва_кредит_ташкилотларни_ташкил_этиш_ва_лицензиялаш</v>
          </cell>
          <cell r="B3" t="str">
            <v>Банклар_ва_кредит_ташкилотларни_тугатиш_тартиби</v>
          </cell>
          <cell r="C3" t="str">
            <v>Нақд_пул_масаласида</v>
          </cell>
          <cell r="D3" t="str">
            <v>Банк_омонати_ва_бошқа_депозит_операциялари</v>
          </cell>
          <cell r="E3" t="str">
            <v>Банк_кредитлари_ва_кредит_операциялари</v>
          </cell>
          <cell r="F3" t="str">
            <v>Валютани_тартибга_солиш_ва_валютани_назорат_қилиш</v>
          </cell>
          <cell r="G3" t="str">
            <v>Банк_ҳисобрақамларини_очиш_ва_юритиш_тартиби</v>
          </cell>
          <cell r="H3" t="str">
            <v>Инкассация_тизими_масаласида</v>
          </cell>
          <cell r="I3" t="str">
            <v>Пластик_карточка_ва_терминаллар_масаласида</v>
          </cell>
          <cell r="J3" t="str">
            <v>Тўлов_тизими_ва_нақд_пулсиз_ҳисоб_китоблар_масаласида</v>
          </cell>
          <cell r="K3" t="str">
            <v>Банк_ахборот_технологиялари_ва_коммуникациялари_масаласида</v>
          </cell>
          <cell r="L3" t="str">
            <v>Нафақа_пулларини_олиш_масаласида</v>
          </cell>
          <cell r="M3" t="str">
            <v>Иш_масаласида</v>
          </cell>
          <cell r="N3" t="str">
            <v>Қимматли_қоғозлар_масаласида</v>
          </cell>
          <cell r="O3" t="str">
            <v>Банк_тизими_юзасидан_таклифлар</v>
          </cell>
          <cell r="P3" t="str">
            <v>Раҳбарият_қабули_масаласида</v>
          </cell>
          <cell r="Q3" t="str">
            <v>Банк_ходимларининг_хатти_ҳаракатлари_масаласида</v>
          </cell>
          <cell r="R3" t="str">
            <v xml:space="preserve">Моддий_ёрдам_олиш_масаласида </v>
          </cell>
          <cell r="S3" t="str">
            <v>Бошқа_масалалар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"/>
  <sheetViews>
    <sheetView tabSelected="1" view="pageBreakPreview" zoomScale="60" zoomScaleNormal="70" zoomScalePageLayoutView="55" workbookViewId="0">
      <pane xSplit="2" ySplit="8" topLeftCell="C9" activePane="bottomRight" state="frozen"/>
      <selection activeCell="H17" sqref="H17"/>
      <selection pane="topRight" activeCell="H17" sqref="H17"/>
      <selection pane="bottomLeft" activeCell="H17" sqref="H17"/>
      <selection pane="bottomRight" activeCell="J31" sqref="J31"/>
    </sheetView>
  </sheetViews>
  <sheetFormatPr defaultRowHeight="15.75" x14ac:dyDescent="0.25"/>
  <cols>
    <col min="1" max="1" width="4.28515625" style="1" customWidth="1"/>
    <col min="2" max="2" width="31.140625" style="1" bestFit="1" customWidth="1"/>
    <col min="3" max="3" width="31.140625" style="1" hidden="1" customWidth="1"/>
    <col min="4" max="4" width="17.42578125" style="2" customWidth="1"/>
    <col min="5" max="5" width="23.42578125" style="3" customWidth="1"/>
    <col min="6" max="7" width="18" style="2" customWidth="1"/>
    <col min="8" max="8" width="17.140625" style="4" customWidth="1"/>
    <col min="9" max="9" width="17.7109375" style="1" customWidth="1"/>
    <col min="10" max="10" width="17.7109375" style="12" customWidth="1"/>
    <col min="11" max="11" width="14.28515625" style="1" customWidth="1"/>
    <col min="12" max="12" width="14.28515625" style="12" customWidth="1"/>
    <col min="13" max="13" width="19.5703125" style="1" customWidth="1"/>
    <col min="14" max="16" width="9.140625" style="1"/>
    <col min="17" max="17" width="9.140625" style="1" customWidth="1"/>
    <col min="18" max="18" width="16.7109375" style="1" customWidth="1"/>
    <col min="19" max="16384" width="9.140625" style="1"/>
  </cols>
  <sheetData>
    <row r="1" spans="1:18" ht="15.75" customHeight="1" x14ac:dyDescent="0.25">
      <c r="A1" s="65" t="s">
        <v>45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8" ht="15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8" ht="16.5" thickBot="1" x14ac:dyDescent="0.3">
      <c r="A3" s="2"/>
      <c r="B3" s="2"/>
      <c r="C3" s="2"/>
      <c r="I3" s="5">
        <v>0.1</v>
      </c>
      <c r="J3" s="6">
        <v>0.5</v>
      </c>
      <c r="K3" s="66" t="s">
        <v>86</v>
      </c>
      <c r="L3" s="66"/>
      <c r="M3" s="66"/>
    </row>
    <row r="4" spans="1:18" s="7" customFormat="1" ht="27" customHeight="1" x14ac:dyDescent="0.25">
      <c r="A4" s="67" t="s">
        <v>0</v>
      </c>
      <c r="B4" s="63" t="s">
        <v>1</v>
      </c>
      <c r="C4" s="52"/>
      <c r="D4" s="63" t="s">
        <v>85</v>
      </c>
      <c r="E4" s="63"/>
      <c r="F4" s="63" t="s">
        <v>2</v>
      </c>
      <c r="G4" s="63"/>
      <c r="H4" s="63" t="s">
        <v>44</v>
      </c>
      <c r="I4" s="63" t="s">
        <v>88</v>
      </c>
      <c r="J4" s="63"/>
      <c r="K4" s="63" t="s">
        <v>87</v>
      </c>
      <c r="L4" s="63"/>
      <c r="M4" s="71" t="s">
        <v>43</v>
      </c>
    </row>
    <row r="5" spans="1:18" s="7" customFormat="1" ht="51.75" customHeight="1" x14ac:dyDescent="0.25">
      <c r="A5" s="68"/>
      <c r="B5" s="64"/>
      <c r="C5" s="53"/>
      <c r="D5" s="64"/>
      <c r="E5" s="64"/>
      <c r="F5" s="64"/>
      <c r="G5" s="64"/>
      <c r="H5" s="64"/>
      <c r="I5" s="64"/>
      <c r="J5" s="64"/>
      <c r="K5" s="64"/>
      <c r="L5" s="64"/>
      <c r="M5" s="72"/>
    </row>
    <row r="6" spans="1:18" s="7" customFormat="1" ht="26.25" customHeight="1" thickBot="1" x14ac:dyDescent="0.3">
      <c r="A6" s="69"/>
      <c r="B6" s="70"/>
      <c r="C6" s="54"/>
      <c r="D6" s="37" t="s">
        <v>3</v>
      </c>
      <c r="E6" s="37" t="s">
        <v>4</v>
      </c>
      <c r="F6" s="37" t="s">
        <v>3</v>
      </c>
      <c r="G6" s="37" t="s">
        <v>4</v>
      </c>
      <c r="H6" s="70"/>
      <c r="I6" s="37" t="s">
        <v>3</v>
      </c>
      <c r="J6" s="37" t="s">
        <v>8</v>
      </c>
      <c r="K6" s="37" t="s">
        <v>3</v>
      </c>
      <c r="L6" s="37" t="s">
        <v>5</v>
      </c>
      <c r="M6" s="73"/>
    </row>
    <row r="7" spans="1:18" s="7" customFormat="1" ht="20.25" customHeight="1" x14ac:dyDescent="0.25">
      <c r="A7" s="35">
        <v>1</v>
      </c>
      <c r="B7" s="16">
        <f>+A7+1</f>
        <v>2</v>
      </c>
      <c r="C7" s="16"/>
      <c r="D7" s="16">
        <f>+B7+1</f>
        <v>3</v>
      </c>
      <c r="E7" s="16">
        <f t="shared" ref="E7:M7" si="0">+D7+1</f>
        <v>4</v>
      </c>
      <c r="F7" s="16">
        <f t="shared" si="0"/>
        <v>5</v>
      </c>
      <c r="G7" s="16">
        <v>6</v>
      </c>
      <c r="H7" s="16">
        <v>7</v>
      </c>
      <c r="I7" s="16">
        <v>8</v>
      </c>
      <c r="J7" s="16">
        <v>9</v>
      </c>
      <c r="K7" s="16">
        <f t="shared" si="0"/>
        <v>10</v>
      </c>
      <c r="L7" s="16">
        <f t="shared" si="0"/>
        <v>11</v>
      </c>
      <c r="M7" s="36">
        <f t="shared" si="0"/>
        <v>12</v>
      </c>
    </row>
    <row r="8" spans="1:18" s="7" customFormat="1" ht="27" customHeight="1" x14ac:dyDescent="0.25">
      <c r="A8" s="30"/>
      <c r="B8" s="17"/>
      <c r="C8" s="17"/>
      <c r="D8" s="28" t="s">
        <v>6</v>
      </c>
      <c r="E8" s="28" t="s">
        <v>68</v>
      </c>
      <c r="F8" s="28"/>
      <c r="G8" s="28" t="s">
        <v>32</v>
      </c>
      <c r="H8" s="28"/>
      <c r="I8" s="29">
        <v>1</v>
      </c>
      <c r="J8" s="28" t="s">
        <v>29</v>
      </c>
      <c r="K8" s="29">
        <v>0.5</v>
      </c>
      <c r="L8" s="28" t="s">
        <v>30</v>
      </c>
      <c r="M8" s="31" t="s">
        <v>37</v>
      </c>
    </row>
    <row r="9" spans="1:18" ht="25.5" customHeight="1" x14ac:dyDescent="0.25">
      <c r="A9" s="32">
        <f t="shared" ref="A9:A29" si="1">+A8+1</f>
        <v>1</v>
      </c>
      <c r="B9" s="19" t="s">
        <v>28</v>
      </c>
      <c r="C9" s="56" t="s">
        <v>69</v>
      </c>
      <c r="D9" s="20">
        <f>F9+H9</f>
        <v>3</v>
      </c>
      <c r="E9" s="24">
        <v>100</v>
      </c>
      <c r="F9" s="20">
        <v>2</v>
      </c>
      <c r="G9" s="27">
        <f t="shared" ref="G9:G29" si="2">+F9*0.8</f>
        <v>1.6</v>
      </c>
      <c r="H9" s="20">
        <v>1</v>
      </c>
      <c r="I9" s="21">
        <v>0</v>
      </c>
      <c r="J9" s="25">
        <f t="shared" ref="J9:J29" si="3">+I9*$I$8</f>
        <v>0</v>
      </c>
      <c r="K9" s="21"/>
      <c r="L9" s="25">
        <f t="shared" ref="L9:L29" si="4">+K9*$K$8</f>
        <v>0</v>
      </c>
      <c r="M9" s="33">
        <v>100</v>
      </c>
      <c r="P9" s="1" t="s">
        <v>31</v>
      </c>
      <c r="Q9" s="8"/>
      <c r="R9" s="1" t="s">
        <v>38</v>
      </c>
    </row>
    <row r="10" spans="1:18" ht="25.5" customHeight="1" x14ac:dyDescent="0.25">
      <c r="A10" s="32">
        <f t="shared" si="1"/>
        <v>2</v>
      </c>
      <c r="B10" s="22" t="s">
        <v>27</v>
      </c>
      <c r="C10" s="57" t="s">
        <v>65</v>
      </c>
      <c r="D10" s="20">
        <f t="shared" ref="D10:D29" si="5">+F10+H10</f>
        <v>12</v>
      </c>
      <c r="E10" s="24">
        <v>100</v>
      </c>
      <c r="F10" s="20">
        <v>2</v>
      </c>
      <c r="G10" s="27">
        <f t="shared" si="2"/>
        <v>1.6</v>
      </c>
      <c r="H10" s="23">
        <v>10</v>
      </c>
      <c r="I10" s="21">
        <v>0</v>
      </c>
      <c r="J10" s="26">
        <f t="shared" si="3"/>
        <v>0</v>
      </c>
      <c r="K10" s="21"/>
      <c r="L10" s="25">
        <f t="shared" si="4"/>
        <v>0</v>
      </c>
      <c r="M10" s="33">
        <v>100</v>
      </c>
      <c r="P10" s="1" t="s">
        <v>33</v>
      </c>
      <c r="Q10" s="9"/>
      <c r="R10" s="1" t="s">
        <v>39</v>
      </c>
    </row>
    <row r="11" spans="1:18" ht="25.5" customHeight="1" x14ac:dyDescent="0.25">
      <c r="A11" s="32">
        <f t="shared" si="1"/>
        <v>3</v>
      </c>
      <c r="B11" s="19" t="s">
        <v>22</v>
      </c>
      <c r="C11" s="58" t="s">
        <v>22</v>
      </c>
      <c r="D11" s="20">
        <f t="shared" si="5"/>
        <v>11</v>
      </c>
      <c r="E11" s="24">
        <v>100</v>
      </c>
      <c r="F11" s="20">
        <v>5</v>
      </c>
      <c r="G11" s="27">
        <f t="shared" si="2"/>
        <v>4</v>
      </c>
      <c r="H11" s="23">
        <v>6</v>
      </c>
      <c r="I11" s="21">
        <v>0</v>
      </c>
      <c r="J11" s="25">
        <f t="shared" si="3"/>
        <v>0</v>
      </c>
      <c r="K11" s="18"/>
      <c r="L11" s="25">
        <f t="shared" si="4"/>
        <v>0</v>
      </c>
      <c r="M11" s="33">
        <f t="shared" ref="M11:M29" si="6">+E11-G11-J11-L11</f>
        <v>96</v>
      </c>
      <c r="P11" s="1" t="s">
        <v>34</v>
      </c>
      <c r="Q11" s="10"/>
      <c r="R11" s="15" t="s">
        <v>40</v>
      </c>
    </row>
    <row r="12" spans="1:18" ht="25.5" customHeight="1" x14ac:dyDescent="0.25">
      <c r="A12" s="32">
        <f t="shared" si="1"/>
        <v>4</v>
      </c>
      <c r="B12" s="19" t="s">
        <v>25</v>
      </c>
      <c r="C12" s="57" t="s">
        <v>70</v>
      </c>
      <c r="D12" s="20">
        <f t="shared" si="5"/>
        <v>8</v>
      </c>
      <c r="E12" s="24">
        <v>100</v>
      </c>
      <c r="F12" s="20">
        <v>5</v>
      </c>
      <c r="G12" s="27">
        <f t="shared" si="2"/>
        <v>4</v>
      </c>
      <c r="H12" s="23">
        <v>3</v>
      </c>
      <c r="I12" s="21">
        <v>0</v>
      </c>
      <c r="J12" s="25">
        <f t="shared" si="3"/>
        <v>0</v>
      </c>
      <c r="K12" s="18">
        <v>2</v>
      </c>
      <c r="L12" s="25">
        <f t="shared" si="4"/>
        <v>1</v>
      </c>
      <c r="M12" s="33">
        <f t="shared" si="6"/>
        <v>95</v>
      </c>
      <c r="P12" s="1" t="s">
        <v>35</v>
      </c>
      <c r="Q12" s="14"/>
      <c r="R12" s="1" t="s">
        <v>41</v>
      </c>
    </row>
    <row r="13" spans="1:18" ht="25.5" customHeight="1" x14ac:dyDescent="0.25">
      <c r="A13" s="32">
        <f t="shared" si="1"/>
        <v>5</v>
      </c>
      <c r="B13" s="19" t="s">
        <v>26</v>
      </c>
      <c r="C13" s="57" t="s">
        <v>66</v>
      </c>
      <c r="D13" s="20">
        <f t="shared" si="5"/>
        <v>8</v>
      </c>
      <c r="E13" s="24">
        <v>100</v>
      </c>
      <c r="F13" s="20">
        <v>7</v>
      </c>
      <c r="G13" s="27">
        <f t="shared" si="2"/>
        <v>5.6000000000000005</v>
      </c>
      <c r="H13" s="23">
        <v>1</v>
      </c>
      <c r="I13" s="21">
        <v>0</v>
      </c>
      <c r="J13" s="25">
        <f t="shared" si="3"/>
        <v>0</v>
      </c>
      <c r="K13" s="18"/>
      <c r="L13" s="25">
        <f t="shared" si="4"/>
        <v>0</v>
      </c>
      <c r="M13" s="33">
        <f t="shared" si="6"/>
        <v>94.4</v>
      </c>
      <c r="P13" s="1" t="s">
        <v>36</v>
      </c>
      <c r="Q13" s="11"/>
      <c r="R13" s="1" t="s">
        <v>42</v>
      </c>
    </row>
    <row r="14" spans="1:18" ht="25.5" customHeight="1" x14ac:dyDescent="0.25">
      <c r="A14" s="32">
        <f t="shared" si="1"/>
        <v>6</v>
      </c>
      <c r="B14" s="19" t="s">
        <v>7</v>
      </c>
      <c r="C14" s="57" t="s">
        <v>71</v>
      </c>
      <c r="D14" s="20">
        <f t="shared" si="5"/>
        <v>12</v>
      </c>
      <c r="E14" s="24">
        <v>100</v>
      </c>
      <c r="F14" s="20">
        <v>9</v>
      </c>
      <c r="G14" s="27">
        <f t="shared" si="2"/>
        <v>7.2</v>
      </c>
      <c r="H14" s="23">
        <v>3</v>
      </c>
      <c r="I14" s="21">
        <v>0</v>
      </c>
      <c r="J14" s="25">
        <f t="shared" si="3"/>
        <v>0</v>
      </c>
      <c r="K14" s="18">
        <v>1</v>
      </c>
      <c r="L14" s="25">
        <f t="shared" si="4"/>
        <v>0.5</v>
      </c>
      <c r="M14" s="33">
        <f t="shared" si="6"/>
        <v>92.3</v>
      </c>
    </row>
    <row r="15" spans="1:18" ht="25.5" customHeight="1" x14ac:dyDescent="0.25">
      <c r="A15" s="32">
        <f t="shared" si="1"/>
        <v>7</v>
      </c>
      <c r="B15" s="19" t="s">
        <v>17</v>
      </c>
      <c r="C15" s="57" t="s">
        <v>75</v>
      </c>
      <c r="D15" s="20">
        <f t="shared" si="5"/>
        <v>16</v>
      </c>
      <c r="E15" s="24">
        <f t="shared" ref="E15:E29" si="7">14/D15*100</f>
        <v>87.5</v>
      </c>
      <c r="F15" s="20">
        <v>13</v>
      </c>
      <c r="G15" s="27">
        <f t="shared" si="2"/>
        <v>10.4</v>
      </c>
      <c r="H15" s="23">
        <v>3</v>
      </c>
      <c r="I15" s="21">
        <v>0</v>
      </c>
      <c r="J15" s="25">
        <f t="shared" si="3"/>
        <v>0</v>
      </c>
      <c r="K15" s="18"/>
      <c r="L15" s="25">
        <f t="shared" si="4"/>
        <v>0</v>
      </c>
      <c r="M15" s="33">
        <f t="shared" si="6"/>
        <v>77.099999999999994</v>
      </c>
      <c r="Q15" s="13"/>
    </row>
    <row r="16" spans="1:18" ht="25.5" customHeight="1" x14ac:dyDescent="0.25">
      <c r="A16" s="32">
        <f t="shared" si="1"/>
        <v>8</v>
      </c>
      <c r="B16" s="19" t="s">
        <v>19</v>
      </c>
      <c r="C16" s="57" t="s">
        <v>72</v>
      </c>
      <c r="D16" s="20">
        <f t="shared" si="5"/>
        <v>16</v>
      </c>
      <c r="E16" s="24">
        <f t="shared" si="7"/>
        <v>87.5</v>
      </c>
      <c r="F16" s="20">
        <v>12</v>
      </c>
      <c r="G16" s="27">
        <f t="shared" si="2"/>
        <v>9.6000000000000014</v>
      </c>
      <c r="H16" s="23">
        <v>4</v>
      </c>
      <c r="I16" s="21">
        <v>0</v>
      </c>
      <c r="J16" s="25">
        <f t="shared" si="3"/>
        <v>0</v>
      </c>
      <c r="K16" s="18">
        <v>2</v>
      </c>
      <c r="L16" s="25">
        <f t="shared" si="4"/>
        <v>1</v>
      </c>
      <c r="M16" s="33">
        <f t="shared" si="6"/>
        <v>76.900000000000006</v>
      </c>
      <c r="Q16" s="13"/>
    </row>
    <row r="17" spans="1:17" ht="25.5" customHeight="1" x14ac:dyDescent="0.25">
      <c r="A17" s="32">
        <f t="shared" si="1"/>
        <v>9</v>
      </c>
      <c r="B17" s="19" t="s">
        <v>24</v>
      </c>
      <c r="C17" s="57" t="s">
        <v>74</v>
      </c>
      <c r="D17" s="20">
        <f t="shared" si="5"/>
        <v>16</v>
      </c>
      <c r="E17" s="24">
        <f t="shared" si="7"/>
        <v>87.5</v>
      </c>
      <c r="F17" s="20">
        <v>15</v>
      </c>
      <c r="G17" s="27">
        <f t="shared" si="2"/>
        <v>12</v>
      </c>
      <c r="H17" s="23">
        <v>1</v>
      </c>
      <c r="I17" s="21">
        <v>0</v>
      </c>
      <c r="J17" s="25">
        <f t="shared" si="3"/>
        <v>0</v>
      </c>
      <c r="K17" s="18"/>
      <c r="L17" s="25">
        <f t="shared" si="4"/>
        <v>0</v>
      </c>
      <c r="M17" s="33">
        <f t="shared" si="6"/>
        <v>75.5</v>
      </c>
    </row>
    <row r="18" spans="1:17" ht="25.5" customHeight="1" x14ac:dyDescent="0.25">
      <c r="A18" s="32">
        <f t="shared" si="1"/>
        <v>10</v>
      </c>
      <c r="B18" s="19" t="s">
        <v>18</v>
      </c>
      <c r="C18" s="57" t="s">
        <v>73</v>
      </c>
      <c r="D18" s="20">
        <f t="shared" si="5"/>
        <v>18</v>
      </c>
      <c r="E18" s="24">
        <f t="shared" si="7"/>
        <v>77.777777777777786</v>
      </c>
      <c r="F18" s="20">
        <v>17</v>
      </c>
      <c r="G18" s="27">
        <f t="shared" si="2"/>
        <v>13.600000000000001</v>
      </c>
      <c r="H18" s="23">
        <v>1</v>
      </c>
      <c r="I18" s="21">
        <v>0</v>
      </c>
      <c r="J18" s="25">
        <f t="shared" si="3"/>
        <v>0</v>
      </c>
      <c r="K18" s="18">
        <v>1</v>
      </c>
      <c r="L18" s="25">
        <f t="shared" si="4"/>
        <v>0.5</v>
      </c>
      <c r="M18" s="33">
        <f t="shared" si="6"/>
        <v>63.677777777777777</v>
      </c>
      <c r="Q18" s="13"/>
    </row>
    <row r="19" spans="1:17" ht="25.5" customHeight="1" x14ac:dyDescent="0.25">
      <c r="A19" s="32">
        <f t="shared" si="1"/>
        <v>11</v>
      </c>
      <c r="B19" s="19" t="s">
        <v>21</v>
      </c>
      <c r="C19" s="57" t="s">
        <v>77</v>
      </c>
      <c r="D19" s="20">
        <f t="shared" si="5"/>
        <v>20</v>
      </c>
      <c r="E19" s="24">
        <f t="shared" si="7"/>
        <v>70</v>
      </c>
      <c r="F19" s="20">
        <v>18</v>
      </c>
      <c r="G19" s="27">
        <f t="shared" si="2"/>
        <v>14.4</v>
      </c>
      <c r="H19" s="23">
        <v>2</v>
      </c>
      <c r="I19" s="21">
        <v>0</v>
      </c>
      <c r="J19" s="25">
        <f t="shared" si="3"/>
        <v>0</v>
      </c>
      <c r="K19" s="18">
        <v>1</v>
      </c>
      <c r="L19" s="25">
        <f t="shared" si="4"/>
        <v>0.5</v>
      </c>
      <c r="M19" s="33">
        <f t="shared" si="6"/>
        <v>55.1</v>
      </c>
    </row>
    <row r="20" spans="1:17" ht="25.5" customHeight="1" x14ac:dyDescent="0.25">
      <c r="A20" s="32">
        <f t="shared" si="1"/>
        <v>12</v>
      </c>
      <c r="B20" s="19" t="s">
        <v>15</v>
      </c>
      <c r="C20" s="57" t="s">
        <v>76</v>
      </c>
      <c r="D20" s="20">
        <f t="shared" si="5"/>
        <v>22</v>
      </c>
      <c r="E20" s="24">
        <f t="shared" si="7"/>
        <v>63.636363636363633</v>
      </c>
      <c r="F20" s="20">
        <v>20</v>
      </c>
      <c r="G20" s="27">
        <f t="shared" si="2"/>
        <v>16</v>
      </c>
      <c r="H20" s="23">
        <v>2</v>
      </c>
      <c r="I20" s="21">
        <v>0</v>
      </c>
      <c r="J20" s="25">
        <f t="shared" si="3"/>
        <v>0</v>
      </c>
      <c r="K20" s="18"/>
      <c r="L20" s="25">
        <f t="shared" si="4"/>
        <v>0</v>
      </c>
      <c r="M20" s="33">
        <f t="shared" si="6"/>
        <v>47.636363636363633</v>
      </c>
    </row>
    <row r="21" spans="1:17" ht="25.5" customHeight="1" x14ac:dyDescent="0.25">
      <c r="A21" s="32">
        <f t="shared" si="1"/>
        <v>13</v>
      </c>
      <c r="B21" s="19" t="s">
        <v>14</v>
      </c>
      <c r="C21" s="57" t="s">
        <v>78</v>
      </c>
      <c r="D21" s="20">
        <f t="shared" si="5"/>
        <v>29</v>
      </c>
      <c r="E21" s="24">
        <f t="shared" si="7"/>
        <v>48.275862068965516</v>
      </c>
      <c r="F21" s="20">
        <v>26</v>
      </c>
      <c r="G21" s="27">
        <f t="shared" si="2"/>
        <v>20.8</v>
      </c>
      <c r="H21" s="23">
        <v>3</v>
      </c>
      <c r="I21" s="21">
        <v>0</v>
      </c>
      <c r="J21" s="25">
        <f t="shared" si="3"/>
        <v>0</v>
      </c>
      <c r="K21" s="18"/>
      <c r="L21" s="25">
        <f t="shared" si="4"/>
        <v>0</v>
      </c>
      <c r="M21" s="33">
        <f t="shared" si="6"/>
        <v>27.475862068965515</v>
      </c>
    </row>
    <row r="22" spans="1:17" ht="25.5" customHeight="1" x14ac:dyDescent="0.25">
      <c r="A22" s="32">
        <f t="shared" si="1"/>
        <v>14</v>
      </c>
      <c r="B22" s="19" t="s">
        <v>13</v>
      </c>
      <c r="C22" s="57" t="s">
        <v>53</v>
      </c>
      <c r="D22" s="20">
        <f t="shared" si="5"/>
        <v>31</v>
      </c>
      <c r="E22" s="24">
        <f t="shared" si="7"/>
        <v>45.161290322580641</v>
      </c>
      <c r="F22" s="20">
        <v>28</v>
      </c>
      <c r="G22" s="27">
        <f t="shared" si="2"/>
        <v>22.400000000000002</v>
      </c>
      <c r="H22" s="23">
        <v>3</v>
      </c>
      <c r="I22" s="21">
        <v>0</v>
      </c>
      <c r="J22" s="25">
        <f t="shared" si="3"/>
        <v>0</v>
      </c>
      <c r="K22" s="18"/>
      <c r="L22" s="25">
        <f t="shared" si="4"/>
        <v>0</v>
      </c>
      <c r="M22" s="33">
        <f t="shared" si="6"/>
        <v>22.761290322580638</v>
      </c>
      <c r="Q22" s="13"/>
    </row>
    <row r="23" spans="1:17" ht="25.5" customHeight="1" x14ac:dyDescent="0.25">
      <c r="A23" s="32">
        <f t="shared" si="1"/>
        <v>15</v>
      </c>
      <c r="B23" s="19" t="s">
        <v>23</v>
      </c>
      <c r="C23" s="57" t="s">
        <v>79</v>
      </c>
      <c r="D23" s="20">
        <f t="shared" si="5"/>
        <v>36</v>
      </c>
      <c r="E23" s="24">
        <f t="shared" si="7"/>
        <v>38.888888888888893</v>
      </c>
      <c r="F23" s="20">
        <v>27</v>
      </c>
      <c r="G23" s="27">
        <f t="shared" si="2"/>
        <v>21.6</v>
      </c>
      <c r="H23" s="23">
        <v>9</v>
      </c>
      <c r="I23" s="21">
        <v>0</v>
      </c>
      <c r="J23" s="25">
        <f t="shared" si="3"/>
        <v>0</v>
      </c>
      <c r="K23" s="18">
        <v>4</v>
      </c>
      <c r="L23" s="25">
        <f t="shared" si="4"/>
        <v>2</v>
      </c>
      <c r="M23" s="33">
        <f t="shared" si="6"/>
        <v>15.288888888888891</v>
      </c>
      <c r="Q23" s="13"/>
    </row>
    <row r="24" spans="1:17" ht="25.5" customHeight="1" x14ac:dyDescent="0.25">
      <c r="A24" s="32">
        <f t="shared" si="1"/>
        <v>16</v>
      </c>
      <c r="B24" s="19" t="s">
        <v>16</v>
      </c>
      <c r="C24" s="57" t="s">
        <v>55</v>
      </c>
      <c r="D24" s="20">
        <f t="shared" si="5"/>
        <v>34</v>
      </c>
      <c r="E24" s="24">
        <f t="shared" si="7"/>
        <v>41.17647058823529</v>
      </c>
      <c r="F24" s="20">
        <v>32</v>
      </c>
      <c r="G24" s="27">
        <f t="shared" si="2"/>
        <v>25.6</v>
      </c>
      <c r="H24" s="23">
        <v>2</v>
      </c>
      <c r="I24" s="21">
        <v>0</v>
      </c>
      <c r="J24" s="25">
        <f t="shared" si="3"/>
        <v>0</v>
      </c>
      <c r="K24" s="18">
        <v>2</v>
      </c>
      <c r="L24" s="25">
        <f t="shared" si="4"/>
        <v>1</v>
      </c>
      <c r="M24" s="33">
        <f t="shared" si="6"/>
        <v>14.576470588235289</v>
      </c>
    </row>
    <row r="25" spans="1:17" ht="25.5" customHeight="1" x14ac:dyDescent="0.25">
      <c r="A25" s="32">
        <f t="shared" si="1"/>
        <v>17</v>
      </c>
      <c r="B25" s="19" t="s">
        <v>20</v>
      </c>
      <c r="C25" s="57" t="s">
        <v>80</v>
      </c>
      <c r="D25" s="20">
        <f t="shared" si="5"/>
        <v>40</v>
      </c>
      <c r="E25" s="24">
        <f t="shared" si="7"/>
        <v>35</v>
      </c>
      <c r="F25" s="20">
        <v>31</v>
      </c>
      <c r="G25" s="27">
        <f t="shared" si="2"/>
        <v>24.8</v>
      </c>
      <c r="H25" s="23">
        <v>9</v>
      </c>
      <c r="I25" s="21">
        <v>0</v>
      </c>
      <c r="J25" s="25">
        <f t="shared" si="3"/>
        <v>0</v>
      </c>
      <c r="K25" s="18">
        <v>3</v>
      </c>
      <c r="L25" s="25">
        <f t="shared" si="4"/>
        <v>1.5</v>
      </c>
      <c r="M25" s="34">
        <f t="shared" si="6"/>
        <v>8.6999999999999993</v>
      </c>
    </row>
    <row r="26" spans="1:17" ht="25.5" customHeight="1" x14ac:dyDescent="0.25">
      <c r="A26" s="32">
        <f t="shared" si="1"/>
        <v>18</v>
      </c>
      <c r="B26" s="19" t="s">
        <v>11</v>
      </c>
      <c r="C26" s="57" t="s">
        <v>81</v>
      </c>
      <c r="D26" s="20">
        <f t="shared" si="5"/>
        <v>48</v>
      </c>
      <c r="E26" s="24">
        <f t="shared" si="7"/>
        <v>29.166666666666668</v>
      </c>
      <c r="F26" s="20">
        <v>41</v>
      </c>
      <c r="G26" s="27">
        <f t="shared" si="2"/>
        <v>32.800000000000004</v>
      </c>
      <c r="H26" s="23">
        <v>7</v>
      </c>
      <c r="I26" s="21">
        <v>0</v>
      </c>
      <c r="J26" s="25">
        <f t="shared" si="3"/>
        <v>0</v>
      </c>
      <c r="K26" s="18"/>
      <c r="L26" s="25">
        <f t="shared" si="4"/>
        <v>0</v>
      </c>
      <c r="M26" s="34">
        <f t="shared" si="6"/>
        <v>-3.6333333333333364</v>
      </c>
    </row>
    <row r="27" spans="1:17" ht="25.5" customHeight="1" x14ac:dyDescent="0.25">
      <c r="A27" s="32">
        <f t="shared" si="1"/>
        <v>19</v>
      </c>
      <c r="B27" s="19" t="s">
        <v>12</v>
      </c>
      <c r="C27" s="57" t="s">
        <v>82</v>
      </c>
      <c r="D27" s="20">
        <f t="shared" si="5"/>
        <v>53</v>
      </c>
      <c r="E27" s="24">
        <f t="shared" si="7"/>
        <v>26.415094339622641</v>
      </c>
      <c r="F27" s="20">
        <v>49</v>
      </c>
      <c r="G27" s="27">
        <f t="shared" si="2"/>
        <v>39.200000000000003</v>
      </c>
      <c r="H27" s="23">
        <v>4</v>
      </c>
      <c r="I27" s="21">
        <v>0</v>
      </c>
      <c r="J27" s="25">
        <f t="shared" si="3"/>
        <v>0</v>
      </c>
      <c r="K27" s="18">
        <v>9</v>
      </c>
      <c r="L27" s="25">
        <f t="shared" si="4"/>
        <v>4.5</v>
      </c>
      <c r="M27" s="34">
        <f t="shared" si="6"/>
        <v>-17.284905660377362</v>
      </c>
    </row>
    <row r="28" spans="1:17" ht="25.5" customHeight="1" x14ac:dyDescent="0.25">
      <c r="A28" s="32">
        <f t="shared" si="1"/>
        <v>20</v>
      </c>
      <c r="B28" s="19" t="s">
        <v>10</v>
      </c>
      <c r="C28" s="57" t="s">
        <v>83</v>
      </c>
      <c r="D28" s="20">
        <f t="shared" si="5"/>
        <v>97</v>
      </c>
      <c r="E28" s="24">
        <f t="shared" si="7"/>
        <v>14.432989690721648</v>
      </c>
      <c r="F28" s="20">
        <v>89</v>
      </c>
      <c r="G28" s="27">
        <f t="shared" si="2"/>
        <v>71.2</v>
      </c>
      <c r="H28" s="23">
        <v>8</v>
      </c>
      <c r="I28" s="21">
        <v>0</v>
      </c>
      <c r="J28" s="25">
        <f t="shared" si="3"/>
        <v>0</v>
      </c>
      <c r="K28" s="18">
        <v>11</v>
      </c>
      <c r="L28" s="25">
        <f t="shared" si="4"/>
        <v>5.5</v>
      </c>
      <c r="M28" s="34">
        <f t="shared" si="6"/>
        <v>-62.267010309278355</v>
      </c>
    </row>
    <row r="29" spans="1:17" ht="25.5" customHeight="1" thickBot="1" x14ac:dyDescent="0.3">
      <c r="A29" s="38">
        <f t="shared" si="1"/>
        <v>21</v>
      </c>
      <c r="B29" s="39" t="s">
        <v>9</v>
      </c>
      <c r="C29" s="59" t="s">
        <v>84</v>
      </c>
      <c r="D29" s="20">
        <f t="shared" si="5"/>
        <v>126</v>
      </c>
      <c r="E29" s="24">
        <f t="shared" si="7"/>
        <v>11.111111111111111</v>
      </c>
      <c r="F29" s="20">
        <v>106</v>
      </c>
      <c r="G29" s="40">
        <f t="shared" si="2"/>
        <v>84.800000000000011</v>
      </c>
      <c r="H29" s="23">
        <v>20</v>
      </c>
      <c r="I29" s="41">
        <v>0</v>
      </c>
      <c r="J29" s="42">
        <f t="shared" si="3"/>
        <v>0</v>
      </c>
      <c r="K29" s="43">
        <v>14</v>
      </c>
      <c r="L29" s="42">
        <f t="shared" si="4"/>
        <v>7</v>
      </c>
      <c r="M29" s="44">
        <f t="shared" si="6"/>
        <v>-80.688888888888897</v>
      </c>
    </row>
    <row r="30" spans="1:17" ht="25.5" customHeight="1" thickBot="1" x14ac:dyDescent="0.3">
      <c r="A30" s="45"/>
      <c r="B30" s="46" t="s">
        <v>46</v>
      </c>
      <c r="C30" s="46"/>
      <c r="D30" s="47">
        <f>SUM(D9:D29)</f>
        <v>656</v>
      </c>
      <c r="E30" s="48"/>
      <c r="F30" s="47">
        <f>SUM(F9:F29)</f>
        <v>554</v>
      </c>
      <c r="G30" s="49"/>
      <c r="H30" s="47">
        <f>SUM(H10:H29)</f>
        <v>101</v>
      </c>
      <c r="I30" s="46"/>
      <c r="J30" s="50"/>
      <c r="K30" s="46">
        <f>SUM(K9:K29)</f>
        <v>50</v>
      </c>
      <c r="L30" s="50"/>
      <c r="M30" s="51"/>
    </row>
    <row r="32" spans="1:17" ht="16.5" x14ac:dyDescent="0.25">
      <c r="B32" s="18" t="s">
        <v>38</v>
      </c>
      <c r="C32" s="18"/>
      <c r="D32" s="21" t="s">
        <v>31</v>
      </c>
    </row>
    <row r="33" spans="2:4" ht="16.5" x14ac:dyDescent="0.25">
      <c r="B33" s="18" t="s">
        <v>39</v>
      </c>
      <c r="C33" s="18"/>
      <c r="D33" s="21" t="s">
        <v>33</v>
      </c>
    </row>
    <row r="34" spans="2:4" ht="16.5" x14ac:dyDescent="0.25">
      <c r="B34" s="18" t="s">
        <v>40</v>
      </c>
      <c r="C34" s="18"/>
      <c r="D34" s="21" t="s">
        <v>34</v>
      </c>
    </row>
    <row r="35" spans="2:4" ht="16.5" x14ac:dyDescent="0.25">
      <c r="B35" s="18" t="s">
        <v>41</v>
      </c>
      <c r="C35" s="18"/>
      <c r="D35" s="21" t="s">
        <v>35</v>
      </c>
    </row>
    <row r="36" spans="2:4" ht="16.5" x14ac:dyDescent="0.25">
      <c r="B36" s="18" t="s">
        <v>42</v>
      </c>
      <c r="C36" s="18"/>
      <c r="D36" s="21" t="s">
        <v>36</v>
      </c>
    </row>
  </sheetData>
  <autoFilter ref="A8:O8" xr:uid="{00000000-0009-0000-0000-000000000000}">
    <sortState xmlns:xlrd2="http://schemas.microsoft.com/office/spreadsheetml/2017/richdata2" ref="A9:O30">
      <sortCondition descending="1" ref="M8"/>
    </sortState>
  </autoFilter>
  <mergeCells count="10">
    <mergeCell ref="F4:G5"/>
    <mergeCell ref="A1:M2"/>
    <mergeCell ref="K3:M3"/>
    <mergeCell ref="A4:A6"/>
    <mergeCell ref="B4:B6"/>
    <mergeCell ref="D4:E5"/>
    <mergeCell ref="H4:H6"/>
    <mergeCell ref="I4:J5"/>
    <mergeCell ref="K4:L5"/>
    <mergeCell ref="M4:M6"/>
  </mergeCells>
  <printOptions horizontalCentered="1"/>
  <pageMargins left="0.39370078740157483" right="0.39370078740157483" top="0.21" bottom="0.2" header="0.39370078740157483" footer="0.3937007874015748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2"/>
  <sheetViews>
    <sheetView zoomScale="85" zoomScaleNormal="85" workbookViewId="0">
      <pane xSplit="1" ySplit="2" topLeftCell="B3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defaultRowHeight="14.25" x14ac:dyDescent="0.2"/>
  <cols>
    <col min="1" max="2" width="36.5703125" style="60" customWidth="1"/>
    <col min="3" max="3" width="12.85546875" style="60" customWidth="1"/>
    <col min="4" max="4" width="14" style="60" customWidth="1"/>
    <col min="5" max="16384" width="9.140625" style="55"/>
  </cols>
  <sheetData>
    <row r="1" spans="1:4" x14ac:dyDescent="0.2">
      <c r="A1" s="60">
        <v>1</v>
      </c>
      <c r="C1" s="60">
        <v>2</v>
      </c>
      <c r="D1" s="60">
        <v>3</v>
      </c>
    </row>
    <row r="2" spans="1:4" ht="21" customHeight="1" x14ac:dyDescent="0.2">
      <c r="A2" s="56" t="s">
        <v>67</v>
      </c>
      <c r="B2" s="56">
        <f t="shared" ref="B2:B22" si="0">+C2+D2</f>
        <v>0</v>
      </c>
      <c r="C2" s="61">
        <v>0</v>
      </c>
      <c r="D2" s="56">
        <v>0</v>
      </c>
    </row>
    <row r="3" spans="1:4" ht="21" customHeight="1" x14ac:dyDescent="0.2">
      <c r="A3" s="57" t="s">
        <v>65</v>
      </c>
      <c r="B3" s="56">
        <f t="shared" si="0"/>
        <v>6</v>
      </c>
      <c r="C3" s="62">
        <v>2</v>
      </c>
      <c r="D3" s="56">
        <v>4</v>
      </c>
    </row>
    <row r="4" spans="1:4" ht="14.25" customHeight="1" x14ac:dyDescent="0.2">
      <c r="A4" s="57" t="s">
        <v>66</v>
      </c>
      <c r="B4" s="56">
        <f t="shared" si="0"/>
        <v>5</v>
      </c>
      <c r="C4" s="57">
        <v>5</v>
      </c>
      <c r="D4" s="56">
        <v>0</v>
      </c>
    </row>
    <row r="5" spans="1:4" ht="21" customHeight="1" x14ac:dyDescent="0.2">
      <c r="A5" s="57" t="s">
        <v>64</v>
      </c>
      <c r="B5" s="56">
        <f t="shared" si="0"/>
        <v>8</v>
      </c>
      <c r="C5" s="57">
        <v>5</v>
      </c>
      <c r="D5" s="56">
        <v>3</v>
      </c>
    </row>
    <row r="6" spans="1:4" ht="21" customHeight="1" x14ac:dyDescent="0.2">
      <c r="A6" s="58" t="s">
        <v>61</v>
      </c>
      <c r="B6" s="56">
        <f t="shared" si="0"/>
        <v>10</v>
      </c>
      <c r="C6" s="57">
        <v>4</v>
      </c>
      <c r="D6" s="56">
        <v>6</v>
      </c>
    </row>
    <row r="7" spans="1:4" ht="21" customHeight="1" x14ac:dyDescent="0.2">
      <c r="A7" s="57" t="s">
        <v>62</v>
      </c>
      <c r="B7" s="56">
        <f t="shared" si="0"/>
        <v>10</v>
      </c>
      <c r="C7" s="57">
        <v>8</v>
      </c>
      <c r="D7" s="56">
        <v>2</v>
      </c>
    </row>
    <row r="8" spans="1:4" ht="21" customHeight="1" x14ac:dyDescent="0.2">
      <c r="A8" s="57" t="s">
        <v>63</v>
      </c>
      <c r="B8" s="56">
        <f t="shared" si="0"/>
        <v>10</v>
      </c>
      <c r="C8" s="57">
        <v>9</v>
      </c>
      <c r="D8" s="56">
        <v>1</v>
      </c>
    </row>
    <row r="9" spans="1:4" ht="21" customHeight="1" x14ac:dyDescent="0.2">
      <c r="A9" s="57" t="s">
        <v>59</v>
      </c>
      <c r="B9" s="56">
        <f t="shared" si="0"/>
        <v>12</v>
      </c>
      <c r="C9" s="57">
        <v>8</v>
      </c>
      <c r="D9" s="56">
        <v>4</v>
      </c>
    </row>
    <row r="10" spans="1:4" ht="21" customHeight="1" x14ac:dyDescent="0.2">
      <c r="A10" s="57" t="s">
        <v>60</v>
      </c>
      <c r="B10" s="56">
        <f t="shared" si="0"/>
        <v>12</v>
      </c>
      <c r="C10" s="57">
        <v>11</v>
      </c>
      <c r="D10" s="56">
        <v>1</v>
      </c>
    </row>
    <row r="11" spans="1:4" ht="21" customHeight="1" x14ac:dyDescent="0.2">
      <c r="A11" s="57" t="s">
        <v>58</v>
      </c>
      <c r="B11" s="56">
        <f t="shared" si="0"/>
        <v>13</v>
      </c>
      <c r="C11" s="57">
        <v>12</v>
      </c>
      <c r="D11" s="56">
        <v>1</v>
      </c>
    </row>
    <row r="12" spans="1:4" ht="21" customHeight="1" x14ac:dyDescent="0.2">
      <c r="A12" s="57" t="s">
        <v>56</v>
      </c>
      <c r="B12" s="56">
        <f t="shared" si="0"/>
        <v>17</v>
      </c>
      <c r="C12" s="57">
        <v>15</v>
      </c>
      <c r="D12" s="56">
        <v>2</v>
      </c>
    </row>
    <row r="13" spans="1:4" ht="21" customHeight="1" x14ac:dyDescent="0.2">
      <c r="A13" s="57" t="s">
        <v>57</v>
      </c>
      <c r="B13" s="56">
        <f t="shared" si="0"/>
        <v>17</v>
      </c>
      <c r="C13" s="57">
        <v>16</v>
      </c>
      <c r="D13" s="56">
        <v>1</v>
      </c>
    </row>
    <row r="14" spans="1:4" ht="21" customHeight="1" x14ac:dyDescent="0.2">
      <c r="A14" s="57" t="s">
        <v>55</v>
      </c>
      <c r="B14" s="56">
        <f t="shared" si="0"/>
        <v>23</v>
      </c>
      <c r="C14" s="57">
        <v>21</v>
      </c>
      <c r="D14" s="56">
        <v>2</v>
      </c>
    </row>
    <row r="15" spans="1:4" ht="21" customHeight="1" x14ac:dyDescent="0.2">
      <c r="A15" s="57" t="s">
        <v>54</v>
      </c>
      <c r="B15" s="56">
        <f t="shared" si="0"/>
        <v>24</v>
      </c>
      <c r="C15" s="57">
        <v>21</v>
      </c>
      <c r="D15" s="56">
        <v>3</v>
      </c>
    </row>
    <row r="16" spans="1:4" ht="21" customHeight="1" x14ac:dyDescent="0.2">
      <c r="A16" s="57" t="s">
        <v>53</v>
      </c>
      <c r="B16" s="56">
        <f t="shared" si="0"/>
        <v>26</v>
      </c>
      <c r="C16" s="57">
        <v>23</v>
      </c>
      <c r="D16" s="56">
        <v>3</v>
      </c>
    </row>
    <row r="17" spans="1:4" ht="21" customHeight="1" x14ac:dyDescent="0.2">
      <c r="A17" s="57" t="s">
        <v>52</v>
      </c>
      <c r="B17" s="56">
        <f t="shared" si="0"/>
        <v>33</v>
      </c>
      <c r="C17" s="57">
        <v>25</v>
      </c>
      <c r="D17" s="56">
        <v>8</v>
      </c>
    </row>
    <row r="18" spans="1:4" ht="21" customHeight="1" x14ac:dyDescent="0.2">
      <c r="A18" s="57" t="s">
        <v>51</v>
      </c>
      <c r="B18" s="56">
        <f t="shared" si="0"/>
        <v>37</v>
      </c>
      <c r="C18" s="57">
        <v>29</v>
      </c>
      <c r="D18" s="56">
        <v>8</v>
      </c>
    </row>
    <row r="19" spans="1:4" ht="21" customHeight="1" x14ac:dyDescent="0.2">
      <c r="A19" s="57" t="s">
        <v>50</v>
      </c>
      <c r="B19" s="56">
        <f t="shared" si="0"/>
        <v>38</v>
      </c>
      <c r="C19" s="57">
        <v>32</v>
      </c>
      <c r="D19" s="56">
        <v>6</v>
      </c>
    </row>
    <row r="20" spans="1:4" ht="21" customHeight="1" x14ac:dyDescent="0.2">
      <c r="A20" s="57" t="s">
        <v>49</v>
      </c>
      <c r="B20" s="56">
        <f t="shared" si="0"/>
        <v>48</v>
      </c>
      <c r="C20" s="57">
        <v>44</v>
      </c>
      <c r="D20" s="56">
        <v>4</v>
      </c>
    </row>
    <row r="21" spans="1:4" ht="18" customHeight="1" x14ac:dyDescent="0.2">
      <c r="A21" s="57" t="s">
        <v>48</v>
      </c>
      <c r="B21" s="56">
        <f t="shared" si="0"/>
        <v>86</v>
      </c>
      <c r="C21" s="57">
        <v>78</v>
      </c>
      <c r="D21" s="56">
        <v>8</v>
      </c>
    </row>
    <row r="22" spans="1:4" ht="21" customHeight="1" x14ac:dyDescent="0.2">
      <c r="A22" s="59" t="s">
        <v>47</v>
      </c>
      <c r="B22" s="56">
        <f t="shared" si="0"/>
        <v>109</v>
      </c>
      <c r="C22" s="57">
        <v>91</v>
      </c>
      <c r="D22" s="56">
        <v>18</v>
      </c>
    </row>
  </sheetData>
  <autoFilter ref="A1:D1" xr:uid="{00000000-0009-0000-0000-000001000000}">
    <sortState xmlns:xlrd2="http://schemas.microsoft.com/office/spreadsheetml/2017/richdata2" ref="A2:D22">
      <sortCondition ref="B1"/>
    </sortState>
  </autoFilter>
  <pageMargins left="0" right="0" top="0.35433070866141736" bottom="0" header="0" footer="0"/>
  <pageSetup paperSize="9" scale="6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Рейтинг. </vt:lpstr>
      <vt:lpstr>Жами мурожаатлар</vt:lpstr>
      <vt:lpstr>'Рейтинг. '!Заголовки_для_печати</vt:lpstr>
      <vt:lpstr>'Жами мурожаатлар'!Область_печати</vt:lpstr>
      <vt:lpstr>'Рейтинг.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Inxomiddinov_I</dc:creator>
  <cp:lastModifiedBy>User</cp:lastModifiedBy>
  <cp:lastPrinted>2021-09-06T15:36:52Z</cp:lastPrinted>
  <dcterms:created xsi:type="dcterms:W3CDTF">2020-10-31T06:52:38Z</dcterms:created>
  <dcterms:modified xsi:type="dcterms:W3CDTF">2021-09-06T16:22:58Z</dcterms:modified>
</cp:coreProperties>
</file>