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Хисобот\"/>
    </mc:Choice>
  </mc:AlternateContent>
  <bookViews>
    <workbookView xWindow="-120" yWindow="-120" windowWidth="29040" windowHeight="15840"/>
  </bookViews>
  <sheets>
    <sheet name="Рейтинг. " sheetId="3" r:id="rId1"/>
    <sheet name="Жами мурожаатлар" sheetId="5" r:id="rId2"/>
    <sheet name="Лист1" sheetId="4" r:id="rId3"/>
  </sheets>
  <externalReferences>
    <externalReference r:id="rId4"/>
  </externalReferences>
  <definedNames>
    <definedName name="_xlnm._FilterDatabase" localSheetId="1" hidden="1">'Жами мурожаатлар'!#REF!</definedName>
    <definedName name="_xlnm._FilterDatabase" localSheetId="2" hidden="1">Лист1!$A$1:$A$17</definedName>
    <definedName name="_xlnm._FilterDatabase" localSheetId="0" hidden="1">'Рейтинг. '!$A$8:$L$8</definedName>
    <definedName name="а1">#REF!</definedName>
    <definedName name="а111">#REF!</definedName>
    <definedName name="_xlnm.Print_Titles" localSheetId="0">'Рейтинг. '!$4:$8</definedName>
    <definedName name="КОД111">[1]Масалалар!$A$3:$S$3</definedName>
    <definedName name="код12">[1]!Таблица9[Асосли, асоссиз]</definedName>
    <definedName name="код23">[1]!Таблица14[Мурожаат такрорий ёки дубликат]</definedName>
    <definedName name="код24">[1]!Таблица15[Мурожаатнинг кўриб чиқилиши]</definedName>
    <definedName name="код25">[1]!Таблица16[Мурожаат қандай ижро этилди]</definedName>
    <definedName name="_xlnm.Print_Area" localSheetId="1">'Жами мурожаатлар'!$A$1:$C$22</definedName>
    <definedName name="_xlnm.Print_Area" localSheetId="0">'Рейтинг. '!$A$1:$L$36</definedName>
  </definedNames>
  <calcPr calcId="162913"/>
</workbook>
</file>

<file path=xl/calcChain.xml><?xml version="1.0" encoding="utf-8"?>
<calcChain xmlns="http://schemas.openxmlformats.org/spreadsheetml/2006/main">
  <c r="F9" i="3" l="1"/>
  <c r="C10" i="3" l="1"/>
  <c r="C14" i="3"/>
  <c r="D14" i="3" s="1"/>
  <c r="C11" i="3"/>
  <c r="C12" i="3"/>
  <c r="C17" i="3"/>
  <c r="D17" i="3" s="1"/>
  <c r="C20" i="3"/>
  <c r="D20" i="3" s="1"/>
  <c r="C18" i="3"/>
  <c r="D18" i="3" s="1"/>
  <c r="C19" i="3"/>
  <c r="D19" i="3" s="1"/>
  <c r="C23" i="3"/>
  <c r="D23" i="3" s="1"/>
  <c r="C25" i="3"/>
  <c r="D25" i="3" s="1"/>
  <c r="C24" i="3"/>
  <c r="D24" i="3" s="1"/>
  <c r="C26" i="3"/>
  <c r="D26" i="3" s="1"/>
  <c r="C29" i="3"/>
  <c r="D29" i="3" s="1"/>
  <c r="C22" i="3"/>
  <c r="D22" i="3" s="1"/>
  <c r="C28" i="3"/>
  <c r="D28" i="3" s="1"/>
  <c r="C9" i="3"/>
  <c r="C21" i="3" l="1"/>
  <c r="D21" i="3" s="1"/>
  <c r="C16" i="3"/>
  <c r="D16" i="3" s="1"/>
  <c r="C13" i="3"/>
  <c r="C27" i="3"/>
  <c r="D27" i="3" s="1"/>
  <c r="C15" i="3"/>
  <c r="D15" i="3" s="1"/>
  <c r="G30" i="3"/>
  <c r="F24" i="3" l="1"/>
  <c r="F27" i="3"/>
  <c r="F10" i="3" l="1"/>
  <c r="J30" i="3" l="1"/>
  <c r="E30" i="3" l="1"/>
  <c r="F13" i="3" l="1"/>
  <c r="F12" i="3"/>
  <c r="F23" i="3"/>
  <c r="F14" i="3"/>
  <c r="F19" i="3"/>
  <c r="F11" i="3"/>
  <c r="F16" i="3"/>
  <c r="L16" i="3" s="1"/>
  <c r="F25" i="3"/>
  <c r="L25" i="3" s="1"/>
  <c r="F18" i="3"/>
  <c r="F17" i="3"/>
  <c r="F20" i="3"/>
  <c r="F22" i="3"/>
  <c r="F26" i="3"/>
  <c r="F29" i="3"/>
  <c r="F21" i="3"/>
  <c r="L21" i="3" s="1"/>
  <c r="F28" i="3"/>
  <c r="L28" i="3" s="1"/>
  <c r="F15" i="3"/>
  <c r="K28" i="3"/>
  <c r="I28" i="3"/>
  <c r="K21" i="3"/>
  <c r="I21" i="3"/>
  <c r="K26" i="3"/>
  <c r="I26" i="3"/>
  <c r="K29" i="3"/>
  <c r="I29" i="3"/>
  <c r="K27" i="3"/>
  <c r="I27" i="3"/>
  <c r="L27" i="3" s="1"/>
  <c r="K17" i="3"/>
  <c r="I17" i="3"/>
  <c r="K24" i="3"/>
  <c r="I24" i="3"/>
  <c r="L24" i="3" s="1"/>
  <c r="K20" i="3"/>
  <c r="I20" i="3"/>
  <c r="K22" i="3"/>
  <c r="I22" i="3"/>
  <c r="K19" i="3"/>
  <c r="I19" i="3"/>
  <c r="K14" i="3"/>
  <c r="I14" i="3"/>
  <c r="K23" i="3"/>
  <c r="I23" i="3"/>
  <c r="K25" i="3"/>
  <c r="I25" i="3"/>
  <c r="K16" i="3"/>
  <c r="I16" i="3"/>
  <c r="K11" i="3"/>
  <c r="I11" i="3"/>
  <c r="K12" i="3"/>
  <c r="I12" i="3"/>
  <c r="K13" i="3"/>
  <c r="I13" i="3"/>
  <c r="K15" i="3"/>
  <c r="I15" i="3"/>
  <c r="K18" i="3"/>
  <c r="I18" i="3"/>
  <c r="K10" i="3"/>
  <c r="I10" i="3"/>
  <c r="K9" i="3"/>
  <c r="I9" i="3"/>
  <c r="L9" i="3" s="1"/>
  <c r="B7" i="3"/>
  <c r="C7" i="3" s="1"/>
  <c r="D7" i="3" s="1"/>
  <c r="E7" i="3" s="1"/>
  <c r="L19" i="3" l="1"/>
  <c r="L11" i="3"/>
  <c r="L29" i="3"/>
  <c r="L26" i="3"/>
  <c r="L22" i="3"/>
  <c r="L14" i="3"/>
  <c r="L20" i="3"/>
  <c r="L23" i="3"/>
  <c r="L17" i="3"/>
  <c r="L12" i="3"/>
  <c r="L10" i="3"/>
  <c r="L15" i="3"/>
  <c r="L18" i="3"/>
  <c r="L13" i="3"/>
  <c r="C30" i="3"/>
  <c r="J7" i="3"/>
  <c r="K7" i="3" s="1"/>
  <c r="L7" i="3" s="1"/>
  <c r="A9" i="3" l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</calcChain>
</file>

<file path=xl/sharedStrings.xml><?xml version="1.0" encoding="utf-8"?>
<sst xmlns="http://schemas.openxmlformats.org/spreadsheetml/2006/main" count="96" uniqueCount="57">
  <si>
    <t>№</t>
  </si>
  <si>
    <t>Банк номи</t>
  </si>
  <si>
    <t>Юқори турувчи идоралар орқали келган мурожаатлар</t>
  </si>
  <si>
    <t>сони</t>
  </si>
  <si>
    <t>балл</t>
  </si>
  <si>
    <t>балл (*0,5)</t>
  </si>
  <si>
    <t>5+7</t>
  </si>
  <si>
    <t>балл (*1)</t>
  </si>
  <si>
    <t>МАБ</t>
  </si>
  <si>
    <t>Бош офис</t>
  </si>
  <si>
    <t>1*8</t>
  </si>
  <si>
    <t>0,5*10</t>
  </si>
  <si>
    <t>100-80</t>
  </si>
  <si>
    <t>5*0,8</t>
  </si>
  <si>
    <t>79-60</t>
  </si>
  <si>
    <t>59-40</t>
  </si>
  <si>
    <t>39-20</t>
  </si>
  <si>
    <t>19-0</t>
  </si>
  <si>
    <t>12=4-6-9-11</t>
  </si>
  <si>
    <t>Яхши</t>
  </si>
  <si>
    <t>Ўрта</t>
  </si>
  <si>
    <t>Қоникарли</t>
  </si>
  <si>
    <t>Кониқарсиз</t>
  </si>
  <si>
    <t>Салбий</t>
  </si>
  <si>
    <t>Филиал рейтинги (Балл)</t>
  </si>
  <si>
    <t>Тўғридан-тўғри келган мурожаатлар</t>
  </si>
  <si>
    <t>Жами</t>
  </si>
  <si>
    <t>Бухоро</t>
  </si>
  <si>
    <t>Андижон</t>
  </si>
  <si>
    <t>Бош банк</t>
  </si>
  <si>
    <t>Мирзо-Улугбек</t>
  </si>
  <si>
    <t>Юнусобод</t>
  </si>
  <si>
    <t>Миробод</t>
  </si>
  <si>
    <t>Чилонзор</t>
  </si>
  <si>
    <t>Нукус</t>
  </si>
  <si>
    <t>Яшнобод</t>
  </si>
  <si>
    <t>Шахрисабз</t>
  </si>
  <si>
    <t>Ургенч</t>
  </si>
  <si>
    <t>Қарши</t>
  </si>
  <si>
    <t>Фарғона</t>
  </si>
  <si>
    <t>Наманган</t>
  </si>
  <si>
    <t>Зангиота</t>
  </si>
  <si>
    <t>Самарқанд</t>
  </si>
  <si>
    <t>Жиззах</t>
  </si>
  <si>
    <t>Гулистон</t>
  </si>
  <si>
    <t>Термиз</t>
  </si>
  <si>
    <t>Навоий</t>
  </si>
  <si>
    <t>Самарканд</t>
  </si>
  <si>
    <t>Тошкент шаҳар</t>
  </si>
  <si>
    <r>
      <t>Жами мурожаат 
(Ҳар ойда битта филиалга 2 дона мурожаат лимит) 
12</t>
    </r>
    <r>
      <rPr>
        <b/>
        <i/>
        <sz val="13"/>
        <color theme="1"/>
        <rFont val="Arial"/>
        <family val="2"/>
        <charset val="204"/>
      </rPr>
      <t xml:space="preserve"> ой = 24 та
бал бериш 100 дан оширилмайди</t>
    </r>
  </si>
  <si>
    <t>01.01.2023 йил ҳолатига</t>
  </si>
  <si>
    <t xml:space="preserve">Сони </t>
  </si>
  <si>
    <t>БХМ</t>
  </si>
  <si>
    <t>24 та/(5+7)*100</t>
  </si>
  <si>
    <t xml:space="preserve">"ТУРОНБАНК" АТБ тизимида 2022 йил давомида ЖАМИ келиб тушган мурожаатлар бўйича филиаллар рейтинги </t>
  </si>
  <si>
    <t>Кўриб чиқиш муддати ўтган мурожаатлар (жами балдан айрилади) 01.01.2023 йил холатига</t>
  </si>
  <si>
    <t>такрорий мурожаатлар (жами балдан айрилади) 01.01.2023 йил холатига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</si>
</sst>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_-* #,##0.0_р_._-;\-* #,##0.0_р_._-;_-* &quot;-&quot;??_р_._-;_-@_-"/>
    <numFmt numFmtId="166" formatCode="_-* #,##0_р_._-;\-* #,##0_р_._-;_-* &quot;-&quot;??_р_._-;_-@_-"/>
    <numFmt numFmtId="167" formatCode="0.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b/>
      <sz val="12"/>
      <color theme="0"/>
      <name val="Arial"/>
      <family val="2"/>
      <charset val="204"/>
    </font>
    <font>
      <i/>
      <sz val="12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3"/>
      <color theme="1"/>
      <name val="Arial"/>
      <family val="2"/>
      <charset val="204"/>
    </font>
    <font>
      <b/>
      <i/>
      <sz val="13"/>
      <color theme="1"/>
      <name val="Arial"/>
      <family val="2"/>
      <charset val="204"/>
    </font>
    <font>
      <i/>
      <sz val="13"/>
      <color theme="1"/>
      <name val="Arial"/>
      <family val="2"/>
      <charset val="204"/>
    </font>
    <font>
      <sz val="13"/>
      <color theme="1"/>
      <name val="Arial"/>
      <family val="2"/>
      <charset val="204"/>
    </font>
    <font>
      <i/>
      <sz val="13"/>
      <color theme="0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12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4" fontId="2" fillId="0" borderId="0" xfId="1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6" borderId="2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left" vertical="center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166" fontId="11" fillId="0" borderId="3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/>
    </xf>
    <xf numFmtId="165" fontId="11" fillId="0" borderId="3" xfId="1" applyNumberFormat="1" applyFont="1" applyFill="1" applyBorder="1" applyAlignment="1">
      <alignment horizontal="center" vertical="center"/>
    </xf>
    <xf numFmtId="167" fontId="11" fillId="0" borderId="3" xfId="0" applyNumberFormat="1" applyFont="1" applyBorder="1" applyAlignment="1">
      <alignment horizontal="center" vertical="center"/>
    </xf>
    <xf numFmtId="167" fontId="11" fillId="0" borderId="3" xfId="0" applyNumberFormat="1" applyFont="1" applyFill="1" applyBorder="1" applyAlignment="1">
      <alignment horizontal="center" vertical="center"/>
    </xf>
    <xf numFmtId="0" fontId="10" fillId="7" borderId="3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10" fillId="7" borderId="7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0" fillId="6" borderId="12" xfId="0" applyFont="1" applyFill="1" applyBorder="1" applyAlignment="1">
      <alignment horizontal="center" vertical="center" wrapText="1"/>
    </xf>
    <xf numFmtId="0" fontId="10" fillId="6" borderId="13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167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8" fillId="6" borderId="15" xfId="0" applyFont="1" applyFill="1" applyBorder="1" applyAlignment="1">
      <alignment horizontal="center" vertical="center"/>
    </xf>
    <xf numFmtId="0" fontId="8" fillId="6" borderId="16" xfId="0" applyFont="1" applyFill="1" applyBorder="1" applyAlignment="1">
      <alignment horizontal="center" vertical="center"/>
    </xf>
    <xf numFmtId="166" fontId="8" fillId="6" borderId="16" xfId="0" applyNumberFormat="1" applyFont="1" applyFill="1" applyBorder="1" applyAlignment="1">
      <alignment horizontal="center" vertical="center"/>
    </xf>
    <xf numFmtId="165" fontId="8" fillId="6" borderId="16" xfId="1" applyNumberFormat="1" applyFont="1" applyFill="1" applyBorder="1" applyAlignment="1">
      <alignment horizontal="center" vertical="center"/>
    </xf>
    <xf numFmtId="164" fontId="8" fillId="6" borderId="16" xfId="0" applyNumberFormat="1" applyFont="1" applyFill="1" applyBorder="1" applyAlignment="1">
      <alignment horizontal="center" vertical="center"/>
    </xf>
    <xf numFmtId="167" fontId="8" fillId="6" borderId="16" xfId="0" applyNumberFormat="1" applyFont="1" applyFill="1" applyBorder="1" applyAlignment="1">
      <alignment horizontal="center" vertical="center"/>
    </xf>
    <xf numFmtId="167" fontId="8" fillId="6" borderId="17" xfId="0" applyNumberFormat="1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14" fillId="8" borderId="3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14" fontId="15" fillId="0" borderId="3" xfId="0" applyNumberFormat="1" applyFont="1" applyBorder="1" applyAlignment="1">
      <alignment horizontal="center" vertical="center" wrapText="1"/>
    </xf>
    <xf numFmtId="14" fontId="15" fillId="8" borderId="3" xfId="0" applyNumberFormat="1" applyFont="1" applyFill="1" applyBorder="1" applyAlignment="1">
      <alignment horizontal="center" vertical="center" wrapText="1"/>
    </xf>
    <xf numFmtId="49" fontId="3" fillId="8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9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165" fontId="11" fillId="0" borderId="3" xfId="0" applyNumberFormat="1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8" fillId="6" borderId="5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8" fillId="6" borderId="4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8" fillId="6" borderId="11" xfId="0" applyFont="1" applyFill="1" applyBorder="1" applyAlignment="1">
      <alignment horizontal="center" vertical="center" wrapText="1"/>
    </xf>
    <xf numFmtId="0" fontId="15" fillId="8" borderId="0" xfId="0" applyFont="1" applyFill="1"/>
    <xf numFmtId="0" fontId="16" fillId="8" borderId="0" xfId="0" applyFont="1" applyFill="1" applyAlignment="1">
      <alignment horizontal="center" vertical="center" wrapText="1"/>
    </xf>
    <xf numFmtId="0" fontId="16" fillId="10" borderId="15" xfId="0" applyFont="1" applyFill="1" applyBorder="1" applyAlignment="1">
      <alignment horizontal="center" vertical="center" wrapText="1"/>
    </xf>
    <xf numFmtId="0" fontId="15" fillId="8" borderId="0" xfId="0" applyFont="1" applyFill="1" applyAlignment="1">
      <alignment horizontal="center"/>
    </xf>
    <xf numFmtId="0" fontId="16" fillId="10" borderId="18" xfId="0" applyFont="1" applyFill="1" applyBorder="1" applyAlignment="1">
      <alignment horizontal="center" vertical="center" wrapText="1"/>
    </xf>
    <xf numFmtId="165" fontId="8" fillId="2" borderId="8" xfId="1" applyNumberFormat="1" applyFont="1" applyFill="1" applyBorder="1" applyAlignment="1">
      <alignment horizontal="center" vertical="center" wrapText="1"/>
    </xf>
    <xf numFmtId="165" fontId="8" fillId="5" borderId="8" xfId="1" applyNumberFormat="1" applyFont="1" applyFill="1" applyBorder="1" applyAlignment="1">
      <alignment horizontal="center" vertical="center" wrapText="1"/>
    </xf>
    <xf numFmtId="165" fontId="8" fillId="4" borderId="8" xfId="1" applyNumberFormat="1" applyFont="1" applyFill="1" applyBorder="1" applyAlignment="1">
      <alignment horizontal="center" vertical="center" wrapText="1"/>
    </xf>
    <xf numFmtId="165" fontId="8" fillId="3" borderId="8" xfId="1" applyNumberFormat="1" applyFont="1" applyFill="1" applyBorder="1" applyAlignment="1">
      <alignment horizontal="center" vertical="center" wrapText="1"/>
    </xf>
    <xf numFmtId="165" fontId="8" fillId="9" borderId="8" xfId="1" applyNumberFormat="1" applyFont="1" applyFill="1" applyBorder="1" applyAlignment="1">
      <alignment horizontal="center" vertical="center" wrapText="1"/>
    </xf>
  </cellXfs>
  <cellStyles count="10">
    <cellStyle name="Обычный" xfId="0" builtinId="0"/>
    <cellStyle name="Обычный 2" xfId="2"/>
    <cellStyle name="Обычный 2 2" xfId="3"/>
    <cellStyle name="Обычный 2 2 2" xfId="4"/>
    <cellStyle name="Обычный 2 2 2 2" xfId="5"/>
    <cellStyle name="Обычный 3" xfId="6"/>
    <cellStyle name="Финансовый" xfId="1" builtinId="3"/>
    <cellStyle name="Финансовый 2" xfId="7"/>
    <cellStyle name="Финансовый 3" xfId="8"/>
    <cellStyle name="Финансовый 4" xfId="9"/>
  </cellStyles>
  <dxfs count="0"/>
  <tableStyles count="0" defaultTableStyle="TableStyleMedium9" defaultPivotStyle="PivotStyleLight16"/>
  <colors>
    <mruColors>
      <color rgb="FFF709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2.158\Users\User\Desktop\&#1061;&#1048;&#1057;&#1054;&#1041;&#1054;&#1058;%20&#1052;&#1041;\&#1052;&#1041;%20&#1061;&#1080;&#1089;&#1086;&#1073;&#1086;&#1090;&#1080;%20%202021%20&#1081;&#1080;&#1083;\&#1061;&#1048;&#1057;&#1054;&#1041;&#1054;&#1058;%20&#1052;&#1041;%20&#1040;&#1055;&#1056;&#1045;&#1051;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кабр"/>
      <sheetName val="Ўзгартирилмасин"/>
      <sheetName val="Масалалар"/>
      <sheetName val="Лист7"/>
      <sheetName val="ХИСОБОТ МБ АПРЕЛ 2021"/>
    </sheetNames>
    <sheetDataSet>
      <sheetData sheetId="0"/>
      <sheetData sheetId="1"/>
      <sheetData sheetId="2">
        <row r="3">
          <cell r="A3" t="str">
            <v>Банклар_ва_кредит_ташкилотларни_ташкил_этиш_ва_лицензиялаш</v>
          </cell>
          <cell r="B3" t="str">
            <v>Банклар_ва_кредит_ташкилотларни_тугатиш_тартиби</v>
          </cell>
          <cell r="C3" t="str">
            <v>Нақд_пул_масаласида</v>
          </cell>
          <cell r="D3" t="str">
            <v>Банк_омонати_ва_бошқа_депозит_операциялари</v>
          </cell>
          <cell r="E3" t="str">
            <v>Банк_кредитлари_ва_кредит_операциялари</v>
          </cell>
          <cell r="F3" t="str">
            <v>Валютани_тартибга_солиш_ва_валютани_назорат_қилиш</v>
          </cell>
          <cell r="G3" t="str">
            <v>Банк_ҳисобрақамларини_очиш_ва_юритиш_тартиби</v>
          </cell>
          <cell r="H3" t="str">
            <v>Инкассация_тизими_масаласида</v>
          </cell>
          <cell r="I3" t="str">
            <v>Пластик_карточка_ва_терминаллар_масаласида</v>
          </cell>
          <cell r="J3" t="str">
            <v>Тўлов_тизими_ва_нақд_пулсиз_ҳисоб_китоблар_масаласида</v>
          </cell>
          <cell r="K3" t="str">
            <v>Банк_ахборот_технологиялари_ва_коммуникациялари_масаласида</v>
          </cell>
          <cell r="L3" t="str">
            <v>Нафақа_пулларини_олиш_масаласида</v>
          </cell>
          <cell r="M3" t="str">
            <v>Иш_масаласида</v>
          </cell>
          <cell r="N3" t="str">
            <v>Қимматли_қоғозлар_масаласида</v>
          </cell>
          <cell r="O3" t="str">
            <v>Банк_тизими_юзасидан_таклифлар</v>
          </cell>
          <cell r="P3" t="str">
            <v>Раҳбарият_қабули_масаласида</v>
          </cell>
          <cell r="Q3" t="str">
            <v>Банк_ходимларининг_хатти_ҳаракатлари_масаласида</v>
          </cell>
          <cell r="R3" t="str">
            <v xml:space="preserve">Моддий_ёрдам_олиш_масаласида </v>
          </cell>
          <cell r="S3" t="str">
            <v>Бошқа_масалалар</v>
          </cell>
        </row>
      </sheetData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tabSelected="1" view="pageBreakPreview" zoomScale="70" zoomScaleNormal="70" zoomScaleSheetLayoutView="70" zoomScalePageLayoutView="55" workbookViewId="0">
      <pane xSplit="2" ySplit="8" topLeftCell="C9" activePane="bottomRight" state="frozen"/>
      <selection activeCell="H17" sqref="H17"/>
      <selection pane="topRight" activeCell="H17" sqref="H17"/>
      <selection pane="bottomLeft" activeCell="H17" sqref="H17"/>
      <selection pane="bottomRight" activeCell="I12" sqref="I12"/>
    </sheetView>
  </sheetViews>
  <sheetFormatPr defaultRowHeight="15.75" x14ac:dyDescent="0.25"/>
  <cols>
    <col min="1" max="1" width="4.28515625" style="1" customWidth="1"/>
    <col min="2" max="2" width="31.140625" style="1" bestFit="1" customWidth="1"/>
    <col min="3" max="3" width="17.42578125" style="2" customWidth="1"/>
    <col min="4" max="4" width="23.42578125" style="3" customWidth="1"/>
    <col min="5" max="6" width="18" style="2" customWidth="1"/>
    <col min="7" max="7" width="17.140625" style="4" customWidth="1"/>
    <col min="8" max="8" width="17.7109375" style="1" customWidth="1"/>
    <col min="9" max="9" width="17.7109375" style="8" customWidth="1"/>
    <col min="10" max="10" width="14.28515625" style="1" customWidth="1"/>
    <col min="11" max="11" width="14.28515625" style="8" customWidth="1"/>
    <col min="12" max="12" width="19.5703125" style="1" customWidth="1"/>
    <col min="13" max="16384" width="9.140625" style="1"/>
  </cols>
  <sheetData>
    <row r="1" spans="1:12" ht="15.75" customHeight="1" x14ac:dyDescent="0.25">
      <c r="A1" s="62" t="s">
        <v>54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2" ht="25.5" customHeight="1" x14ac:dyDescent="0.25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</row>
    <row r="3" spans="1:12" ht="16.5" thickBot="1" x14ac:dyDescent="0.3">
      <c r="A3" s="2"/>
      <c r="B3" s="2"/>
      <c r="H3" s="5">
        <v>0.1</v>
      </c>
      <c r="I3" s="6">
        <v>0.5</v>
      </c>
      <c r="J3" s="63" t="s">
        <v>50</v>
      </c>
      <c r="K3" s="63"/>
      <c r="L3" s="63"/>
    </row>
    <row r="4" spans="1:12" s="7" customFormat="1" ht="27" customHeight="1" x14ac:dyDescent="0.25">
      <c r="A4" s="64" t="s">
        <v>0</v>
      </c>
      <c r="B4" s="60" t="s">
        <v>1</v>
      </c>
      <c r="C4" s="60" t="s">
        <v>49</v>
      </c>
      <c r="D4" s="60"/>
      <c r="E4" s="60" t="s">
        <v>2</v>
      </c>
      <c r="F4" s="60"/>
      <c r="G4" s="60" t="s">
        <v>25</v>
      </c>
      <c r="H4" s="60" t="s">
        <v>55</v>
      </c>
      <c r="I4" s="60"/>
      <c r="J4" s="60" t="s">
        <v>56</v>
      </c>
      <c r="K4" s="60"/>
      <c r="L4" s="68" t="s">
        <v>24</v>
      </c>
    </row>
    <row r="5" spans="1:12" s="7" customFormat="1" ht="78" customHeight="1" x14ac:dyDescent="0.25">
      <c r="A5" s="65"/>
      <c r="B5" s="61"/>
      <c r="C5" s="61"/>
      <c r="D5" s="61"/>
      <c r="E5" s="61"/>
      <c r="F5" s="61"/>
      <c r="G5" s="61"/>
      <c r="H5" s="61"/>
      <c r="I5" s="61"/>
      <c r="J5" s="61"/>
      <c r="K5" s="61"/>
      <c r="L5" s="69"/>
    </row>
    <row r="6" spans="1:12" s="7" customFormat="1" ht="26.25" customHeight="1" thickBot="1" x14ac:dyDescent="0.3">
      <c r="A6" s="66"/>
      <c r="B6" s="67"/>
      <c r="C6" s="26" t="s">
        <v>3</v>
      </c>
      <c r="D6" s="26" t="s">
        <v>4</v>
      </c>
      <c r="E6" s="26" t="s">
        <v>3</v>
      </c>
      <c r="F6" s="26" t="s">
        <v>4</v>
      </c>
      <c r="G6" s="67"/>
      <c r="H6" s="26" t="s">
        <v>3</v>
      </c>
      <c r="I6" s="26" t="s">
        <v>7</v>
      </c>
      <c r="J6" s="26" t="s">
        <v>3</v>
      </c>
      <c r="K6" s="26" t="s">
        <v>5</v>
      </c>
      <c r="L6" s="70"/>
    </row>
    <row r="7" spans="1:12" s="7" customFormat="1" ht="20.25" customHeight="1" x14ac:dyDescent="0.25">
      <c r="A7" s="24">
        <v>1</v>
      </c>
      <c r="B7" s="9">
        <f>+A7+1</f>
        <v>2</v>
      </c>
      <c r="C7" s="9">
        <f>+B7+1</f>
        <v>3</v>
      </c>
      <c r="D7" s="9">
        <f t="shared" ref="D7:L7" si="0">+C7+1</f>
        <v>4</v>
      </c>
      <c r="E7" s="9">
        <f t="shared" si="0"/>
        <v>5</v>
      </c>
      <c r="F7" s="9">
        <v>6</v>
      </c>
      <c r="G7" s="9">
        <v>7</v>
      </c>
      <c r="H7" s="9">
        <v>8</v>
      </c>
      <c r="I7" s="9">
        <v>9</v>
      </c>
      <c r="J7" s="9">
        <f t="shared" si="0"/>
        <v>10</v>
      </c>
      <c r="K7" s="9">
        <f t="shared" si="0"/>
        <v>11</v>
      </c>
      <c r="L7" s="25">
        <f t="shared" si="0"/>
        <v>12</v>
      </c>
    </row>
    <row r="8" spans="1:12" s="7" customFormat="1" ht="27" customHeight="1" x14ac:dyDescent="0.25">
      <c r="A8" s="21"/>
      <c r="B8" s="10"/>
      <c r="C8" s="19" t="s">
        <v>6</v>
      </c>
      <c r="D8" s="19" t="s">
        <v>53</v>
      </c>
      <c r="E8" s="19"/>
      <c r="F8" s="19" t="s">
        <v>13</v>
      </c>
      <c r="G8" s="19"/>
      <c r="H8" s="20">
        <v>1</v>
      </c>
      <c r="I8" s="19" t="s">
        <v>10</v>
      </c>
      <c r="J8" s="20">
        <v>0.5</v>
      </c>
      <c r="K8" s="19" t="s">
        <v>11</v>
      </c>
      <c r="L8" s="22" t="s">
        <v>18</v>
      </c>
    </row>
    <row r="9" spans="1:12" ht="25.5" customHeight="1" x14ac:dyDescent="0.25">
      <c r="A9" s="23">
        <f>+A8+1</f>
        <v>1</v>
      </c>
      <c r="B9" s="12" t="s">
        <v>31</v>
      </c>
      <c r="C9" s="13">
        <f>+E9+G9</f>
        <v>8</v>
      </c>
      <c r="D9" s="16">
        <v>100</v>
      </c>
      <c r="E9" s="13">
        <v>7</v>
      </c>
      <c r="F9" s="56">
        <f>+E9*0.8</f>
        <v>5.6000000000000005</v>
      </c>
      <c r="G9" s="13">
        <v>1</v>
      </c>
      <c r="H9" s="14">
        <v>0</v>
      </c>
      <c r="I9" s="17">
        <f>+H9*$H$8</f>
        <v>0</v>
      </c>
      <c r="J9" s="14"/>
      <c r="K9" s="17">
        <f>+J9*$J$8</f>
        <v>0</v>
      </c>
      <c r="L9" s="76">
        <f>+D9-F9-I9-K9</f>
        <v>94.4</v>
      </c>
    </row>
    <row r="10" spans="1:12" ht="25.5" customHeight="1" x14ac:dyDescent="0.25">
      <c r="A10" s="23">
        <f>+A9+1</f>
        <v>2</v>
      </c>
      <c r="B10" s="15" t="s">
        <v>30</v>
      </c>
      <c r="C10" s="13">
        <f>+E10+G10</f>
        <v>9</v>
      </c>
      <c r="D10" s="16">
        <v>100</v>
      </c>
      <c r="E10" s="13">
        <v>7</v>
      </c>
      <c r="F10" s="56">
        <f>+E10*0.8</f>
        <v>5.6000000000000005</v>
      </c>
      <c r="G10" s="13">
        <v>2</v>
      </c>
      <c r="H10" s="14">
        <v>0</v>
      </c>
      <c r="I10" s="18">
        <f>+H10*$H$8</f>
        <v>0</v>
      </c>
      <c r="J10" s="14">
        <v>1</v>
      </c>
      <c r="K10" s="17">
        <f>+J10*$J$8</f>
        <v>0.5</v>
      </c>
      <c r="L10" s="76">
        <f>+D10-F10-I10-K10</f>
        <v>93.9</v>
      </c>
    </row>
    <row r="11" spans="1:12" ht="25.5" customHeight="1" x14ac:dyDescent="0.25">
      <c r="A11" s="23">
        <f>+A10+1</f>
        <v>3</v>
      </c>
      <c r="B11" s="12" t="s">
        <v>37</v>
      </c>
      <c r="C11" s="13">
        <f>+E11+G11</f>
        <v>16</v>
      </c>
      <c r="D11" s="16">
        <v>100</v>
      </c>
      <c r="E11" s="13">
        <v>15</v>
      </c>
      <c r="F11" s="56">
        <f>+E11*0.8</f>
        <v>12</v>
      </c>
      <c r="G11" s="13">
        <v>1</v>
      </c>
      <c r="H11" s="14">
        <v>0</v>
      </c>
      <c r="I11" s="17">
        <f>+H11*$H$8</f>
        <v>0</v>
      </c>
      <c r="J11" s="11"/>
      <c r="K11" s="17">
        <f>+J11*$J$8</f>
        <v>0</v>
      </c>
      <c r="L11" s="76">
        <f>+D11-F11-I11-K11</f>
        <v>88</v>
      </c>
    </row>
    <row r="12" spans="1:12" ht="25.5" customHeight="1" x14ac:dyDescent="0.25">
      <c r="A12" s="23">
        <f>+A11+1</f>
        <v>4</v>
      </c>
      <c r="B12" s="12" t="s">
        <v>33</v>
      </c>
      <c r="C12" s="13">
        <f>+E12+G12</f>
        <v>19</v>
      </c>
      <c r="D12" s="16">
        <v>100</v>
      </c>
      <c r="E12" s="13">
        <v>19</v>
      </c>
      <c r="F12" s="56">
        <f>+E12*0.8</f>
        <v>15.200000000000001</v>
      </c>
      <c r="G12" s="13">
        <v>0</v>
      </c>
      <c r="H12" s="14">
        <v>0</v>
      </c>
      <c r="I12" s="17">
        <f>+H12*$H$8</f>
        <v>0</v>
      </c>
      <c r="J12" s="11"/>
      <c r="K12" s="17">
        <f>+J12*$J$8</f>
        <v>0</v>
      </c>
      <c r="L12" s="76">
        <f>+D12-F12-I12-K12</f>
        <v>84.8</v>
      </c>
    </row>
    <row r="13" spans="1:12" ht="25.5" customHeight="1" x14ac:dyDescent="0.25">
      <c r="A13" s="23">
        <f>+A12+1</f>
        <v>5</v>
      </c>
      <c r="B13" s="12" t="s">
        <v>28</v>
      </c>
      <c r="C13" s="13">
        <f>+E13+G13</f>
        <v>23</v>
      </c>
      <c r="D13" s="16">
        <v>100</v>
      </c>
      <c r="E13" s="13">
        <v>22</v>
      </c>
      <c r="F13" s="56">
        <f>+E13*0.8</f>
        <v>17.600000000000001</v>
      </c>
      <c r="G13" s="13">
        <v>1</v>
      </c>
      <c r="H13" s="14">
        <v>0</v>
      </c>
      <c r="I13" s="17">
        <f>+H13*$H$8</f>
        <v>0</v>
      </c>
      <c r="J13" s="11">
        <v>1</v>
      </c>
      <c r="K13" s="17">
        <f>+J13*$J$8</f>
        <v>0.5</v>
      </c>
      <c r="L13" s="76">
        <f>+D13-F13-I13-K13</f>
        <v>81.900000000000006</v>
      </c>
    </row>
    <row r="14" spans="1:12" ht="25.5" customHeight="1" x14ac:dyDescent="0.25">
      <c r="A14" s="23">
        <f>+A13+1</f>
        <v>6</v>
      </c>
      <c r="B14" s="12" t="s">
        <v>35</v>
      </c>
      <c r="C14" s="13">
        <f>+E14+G14</f>
        <v>27</v>
      </c>
      <c r="D14" s="16">
        <f>24/C14*100</f>
        <v>88.888888888888886</v>
      </c>
      <c r="E14" s="13">
        <v>24</v>
      </c>
      <c r="F14" s="56">
        <f>+E14*0.8</f>
        <v>19.200000000000003</v>
      </c>
      <c r="G14" s="13">
        <v>3</v>
      </c>
      <c r="H14" s="14">
        <v>0</v>
      </c>
      <c r="I14" s="17">
        <f>+H14*$H$8</f>
        <v>0</v>
      </c>
      <c r="J14" s="11"/>
      <c r="K14" s="17">
        <f>+J14*$J$8</f>
        <v>0</v>
      </c>
      <c r="L14" s="79">
        <f>+D14-F14-I14-K14</f>
        <v>69.688888888888883</v>
      </c>
    </row>
    <row r="15" spans="1:12" ht="25.5" customHeight="1" x14ac:dyDescent="0.25">
      <c r="A15" s="23">
        <f>+A14+1</f>
        <v>7</v>
      </c>
      <c r="B15" s="58" t="s">
        <v>32</v>
      </c>
      <c r="C15" s="13">
        <f>+E15+G15</f>
        <v>28</v>
      </c>
      <c r="D15" s="16">
        <f>24/C15*100</f>
        <v>85.714285714285708</v>
      </c>
      <c r="E15" s="13">
        <v>27</v>
      </c>
      <c r="F15" s="56">
        <f>+E15*0.8</f>
        <v>21.6</v>
      </c>
      <c r="G15" s="13">
        <v>1</v>
      </c>
      <c r="H15" s="14">
        <v>0</v>
      </c>
      <c r="I15" s="17">
        <f>+H15*$H$8</f>
        <v>0</v>
      </c>
      <c r="J15" s="11"/>
      <c r="K15" s="17">
        <f>+J15*$J$8</f>
        <v>0</v>
      </c>
      <c r="L15" s="79">
        <f>+D15-F15-I15-K15</f>
        <v>64.1142857142857</v>
      </c>
    </row>
    <row r="16" spans="1:12" ht="25.5" customHeight="1" x14ac:dyDescent="0.25">
      <c r="A16" s="23">
        <f>+A15+1</f>
        <v>8</v>
      </c>
      <c r="B16" s="12" t="s">
        <v>27</v>
      </c>
      <c r="C16" s="13">
        <f>+E16+G16</f>
        <v>34</v>
      </c>
      <c r="D16" s="16">
        <f>24/C16*100</f>
        <v>70.588235294117652</v>
      </c>
      <c r="E16" s="13">
        <v>29</v>
      </c>
      <c r="F16" s="56">
        <f>+E16*0.8</f>
        <v>23.200000000000003</v>
      </c>
      <c r="G16" s="13">
        <v>5</v>
      </c>
      <c r="H16" s="14">
        <v>0</v>
      </c>
      <c r="I16" s="17">
        <f>+H16*$H$8</f>
        <v>0</v>
      </c>
      <c r="J16" s="11"/>
      <c r="K16" s="17">
        <f>+J16*$J$8</f>
        <v>0</v>
      </c>
      <c r="L16" s="78">
        <f>+D16-F16-I16-K16</f>
        <v>47.388235294117649</v>
      </c>
    </row>
    <row r="17" spans="1:12" ht="25.5" customHeight="1" x14ac:dyDescent="0.25">
      <c r="A17" s="23">
        <f>+A16+1</f>
        <v>9</v>
      </c>
      <c r="B17" s="59" t="s">
        <v>48</v>
      </c>
      <c r="C17" s="13">
        <f>+E17+G17</f>
        <v>37</v>
      </c>
      <c r="D17" s="16">
        <f>24/C17*100</f>
        <v>64.86486486486487</v>
      </c>
      <c r="E17" s="13">
        <v>30</v>
      </c>
      <c r="F17" s="56">
        <f>+E17*0.8</f>
        <v>24</v>
      </c>
      <c r="G17" s="13">
        <v>7</v>
      </c>
      <c r="H17" s="14">
        <v>0</v>
      </c>
      <c r="I17" s="17">
        <f>+H17*$H$8</f>
        <v>0</v>
      </c>
      <c r="J17" s="11">
        <v>1</v>
      </c>
      <c r="K17" s="17">
        <f>+J17*$J$8</f>
        <v>0.5</v>
      </c>
      <c r="L17" s="78">
        <f>+D17-F17-I17-K17</f>
        <v>40.36486486486487</v>
      </c>
    </row>
    <row r="18" spans="1:12" ht="25.5" customHeight="1" x14ac:dyDescent="0.25">
      <c r="A18" s="23">
        <f>+A17+1</f>
        <v>10</v>
      </c>
      <c r="B18" s="12" t="s">
        <v>39</v>
      </c>
      <c r="C18" s="13">
        <f>+E18+G18</f>
        <v>36</v>
      </c>
      <c r="D18" s="16">
        <f>24/C18*100</f>
        <v>66.666666666666657</v>
      </c>
      <c r="E18" s="13">
        <v>35</v>
      </c>
      <c r="F18" s="56">
        <f>+E18*0.8</f>
        <v>28</v>
      </c>
      <c r="G18" s="13">
        <v>1</v>
      </c>
      <c r="H18" s="14">
        <v>0</v>
      </c>
      <c r="I18" s="17">
        <f>+H18*$H$8</f>
        <v>0</v>
      </c>
      <c r="J18" s="11">
        <v>4</v>
      </c>
      <c r="K18" s="17">
        <f>+J18*$J$8</f>
        <v>2</v>
      </c>
      <c r="L18" s="80">
        <f>+D18-F18-I18-K18</f>
        <v>36.666666666666657</v>
      </c>
    </row>
    <row r="19" spans="1:12" ht="25.5" customHeight="1" x14ac:dyDescent="0.25">
      <c r="A19" s="23">
        <f>+A18+1</f>
        <v>11</v>
      </c>
      <c r="B19" s="12" t="s">
        <v>36</v>
      </c>
      <c r="C19" s="13">
        <f>+E19+G19</f>
        <v>39</v>
      </c>
      <c r="D19" s="16">
        <f>24/C19*100</f>
        <v>61.53846153846154</v>
      </c>
      <c r="E19" s="13">
        <v>35</v>
      </c>
      <c r="F19" s="56">
        <f>+E19*0.8</f>
        <v>28</v>
      </c>
      <c r="G19" s="13">
        <v>4</v>
      </c>
      <c r="H19" s="14">
        <v>0</v>
      </c>
      <c r="I19" s="17">
        <f>+H19*$H$8</f>
        <v>0</v>
      </c>
      <c r="J19" s="11"/>
      <c r="K19" s="17">
        <f>+J19*$J$8</f>
        <v>0</v>
      </c>
      <c r="L19" s="80">
        <f>+D19-F19-I19-K19</f>
        <v>33.53846153846154</v>
      </c>
    </row>
    <row r="20" spans="1:12" ht="25.5" customHeight="1" x14ac:dyDescent="0.25">
      <c r="A20" s="23">
        <f>+A19+1</f>
        <v>12</v>
      </c>
      <c r="B20" s="12" t="s">
        <v>40</v>
      </c>
      <c r="C20" s="13">
        <f>+E20+G20</f>
        <v>40</v>
      </c>
      <c r="D20" s="16">
        <f>24/C20*100</f>
        <v>60</v>
      </c>
      <c r="E20" s="13">
        <v>37</v>
      </c>
      <c r="F20" s="56">
        <f>+E20*0.8</f>
        <v>29.6</v>
      </c>
      <c r="G20" s="13">
        <v>3</v>
      </c>
      <c r="H20" s="14">
        <v>0</v>
      </c>
      <c r="I20" s="17">
        <f>+H20*$H$8</f>
        <v>0</v>
      </c>
      <c r="J20" s="11"/>
      <c r="K20" s="17">
        <f>+J20*$J$8</f>
        <v>0</v>
      </c>
      <c r="L20" s="80">
        <f>+D20-F20-I20-K20</f>
        <v>30.4</v>
      </c>
    </row>
    <row r="21" spans="1:12" ht="25.5" customHeight="1" x14ac:dyDescent="0.25">
      <c r="A21" s="23">
        <f>+A20+1</f>
        <v>13</v>
      </c>
      <c r="B21" s="12" t="s">
        <v>44</v>
      </c>
      <c r="C21" s="13">
        <f>+E21+G21</f>
        <v>50</v>
      </c>
      <c r="D21" s="16">
        <f>24/C21*100</f>
        <v>48</v>
      </c>
      <c r="E21" s="13">
        <v>40</v>
      </c>
      <c r="F21" s="56">
        <f>+E21*0.8</f>
        <v>32</v>
      </c>
      <c r="G21" s="13">
        <v>10</v>
      </c>
      <c r="H21" s="14">
        <v>0</v>
      </c>
      <c r="I21" s="17">
        <f>+H21*$H$8</f>
        <v>0</v>
      </c>
      <c r="J21" s="11"/>
      <c r="K21" s="17">
        <f>+J21*$J$8</f>
        <v>0</v>
      </c>
      <c r="L21" s="77">
        <f>+D21-F21-I21-K21</f>
        <v>16</v>
      </c>
    </row>
    <row r="22" spans="1:12" ht="25.5" customHeight="1" x14ac:dyDescent="0.25">
      <c r="A22" s="23">
        <f>+A21+1</f>
        <v>14</v>
      </c>
      <c r="B22" s="12" t="s">
        <v>29</v>
      </c>
      <c r="C22" s="13">
        <f>+E22+G22</f>
        <v>120</v>
      </c>
      <c r="D22" s="16">
        <f>24/C22*100</f>
        <v>20</v>
      </c>
      <c r="E22" s="13">
        <v>4</v>
      </c>
      <c r="F22" s="56">
        <f>+E22*0.8</f>
        <v>3.2</v>
      </c>
      <c r="G22" s="13">
        <v>116</v>
      </c>
      <c r="H22" s="14">
        <v>0</v>
      </c>
      <c r="I22" s="17">
        <f>+H22*$H$8</f>
        <v>0</v>
      </c>
      <c r="J22" s="11">
        <v>3</v>
      </c>
      <c r="K22" s="17">
        <f>+J22*$J$8</f>
        <v>1.5</v>
      </c>
      <c r="L22" s="77">
        <f>+D22-F22-I22-K22</f>
        <v>15.3</v>
      </c>
    </row>
    <row r="23" spans="1:12" ht="25.5" customHeight="1" x14ac:dyDescent="0.25">
      <c r="A23" s="23">
        <f>+A22+1</f>
        <v>15</v>
      </c>
      <c r="B23" s="12" t="s">
        <v>41</v>
      </c>
      <c r="C23" s="13">
        <f>+E23+G23</f>
        <v>50</v>
      </c>
      <c r="D23" s="16">
        <f>24/C23*100</f>
        <v>48</v>
      </c>
      <c r="E23" s="13">
        <v>41</v>
      </c>
      <c r="F23" s="56">
        <f>+E23*0.8</f>
        <v>32.800000000000004</v>
      </c>
      <c r="G23" s="13">
        <v>9</v>
      </c>
      <c r="H23" s="14">
        <v>0</v>
      </c>
      <c r="I23" s="17">
        <f>+H23*$H$8</f>
        <v>0</v>
      </c>
      <c r="J23" s="11"/>
      <c r="K23" s="17">
        <f>+J23*$J$8</f>
        <v>0</v>
      </c>
      <c r="L23" s="77">
        <f>+D23-F23-I23-K23</f>
        <v>15.199999999999996</v>
      </c>
    </row>
    <row r="24" spans="1:12" ht="25.5" customHeight="1" x14ac:dyDescent="0.25">
      <c r="A24" s="23">
        <f>+A23+1</f>
        <v>16</v>
      </c>
      <c r="B24" s="12" t="s">
        <v>34</v>
      </c>
      <c r="C24" s="13">
        <f>+E24+G24</f>
        <v>48</v>
      </c>
      <c r="D24" s="16">
        <f>24/C24*100</f>
        <v>50</v>
      </c>
      <c r="E24" s="13">
        <v>43</v>
      </c>
      <c r="F24" s="56">
        <f>+E24*0.8</f>
        <v>34.4</v>
      </c>
      <c r="G24" s="13">
        <v>5</v>
      </c>
      <c r="H24" s="14">
        <v>0</v>
      </c>
      <c r="I24" s="17">
        <f>+H24*$H$8</f>
        <v>0</v>
      </c>
      <c r="J24" s="11">
        <v>1</v>
      </c>
      <c r="K24" s="17">
        <f>+J24*$J$8</f>
        <v>0.5</v>
      </c>
      <c r="L24" s="77">
        <f>+D24-F24-I24-K24</f>
        <v>15.100000000000001</v>
      </c>
    </row>
    <row r="25" spans="1:12" ht="25.5" customHeight="1" x14ac:dyDescent="0.25">
      <c r="A25" s="23">
        <f>+A24+1</f>
        <v>17</v>
      </c>
      <c r="B25" s="12" t="s">
        <v>38</v>
      </c>
      <c r="C25" s="13">
        <f>+E25+G25</f>
        <v>55</v>
      </c>
      <c r="D25" s="16">
        <f>24/C25*100</f>
        <v>43.636363636363633</v>
      </c>
      <c r="E25" s="13">
        <v>47</v>
      </c>
      <c r="F25" s="56">
        <f>+E25*0.8</f>
        <v>37.6</v>
      </c>
      <c r="G25" s="13">
        <v>8</v>
      </c>
      <c r="H25" s="14">
        <v>0</v>
      </c>
      <c r="I25" s="17">
        <f>+H25*$H$8</f>
        <v>0</v>
      </c>
      <c r="J25" s="11">
        <v>1</v>
      </c>
      <c r="K25" s="17">
        <f>+J25*$J$8</f>
        <v>0.5</v>
      </c>
      <c r="L25" s="77">
        <f>+D25-F25-I25-K25</f>
        <v>5.5363636363636317</v>
      </c>
    </row>
    <row r="26" spans="1:12" ht="25.5" customHeight="1" x14ac:dyDescent="0.25">
      <c r="A26" s="23">
        <f>+A25+1</f>
        <v>18</v>
      </c>
      <c r="B26" s="12" t="s">
        <v>42</v>
      </c>
      <c r="C26" s="13">
        <f>+E26+G26</f>
        <v>60</v>
      </c>
      <c r="D26" s="16">
        <f>24/C26*100</f>
        <v>40</v>
      </c>
      <c r="E26" s="13">
        <v>59</v>
      </c>
      <c r="F26" s="56">
        <f>+E26*0.8</f>
        <v>47.2</v>
      </c>
      <c r="G26" s="13">
        <v>1</v>
      </c>
      <c r="H26" s="14">
        <v>0</v>
      </c>
      <c r="I26" s="17">
        <f>+H26*$H$8</f>
        <v>0</v>
      </c>
      <c r="J26" s="11">
        <v>2</v>
      </c>
      <c r="K26" s="17">
        <f>+J26*$J$8</f>
        <v>1</v>
      </c>
      <c r="L26" s="77">
        <f>+D26-F26-I26-K26</f>
        <v>-8.2000000000000028</v>
      </c>
    </row>
    <row r="27" spans="1:12" ht="25.5" customHeight="1" x14ac:dyDescent="0.25">
      <c r="A27" s="23">
        <f>+A26+1</f>
        <v>19</v>
      </c>
      <c r="B27" s="12" t="s">
        <v>43</v>
      </c>
      <c r="C27" s="13">
        <f>+E27+G27</f>
        <v>65</v>
      </c>
      <c r="D27" s="16">
        <f>24/C27*100</f>
        <v>36.923076923076927</v>
      </c>
      <c r="E27" s="13">
        <v>60</v>
      </c>
      <c r="F27" s="56">
        <f>+E27*0.8</f>
        <v>48</v>
      </c>
      <c r="G27" s="13">
        <v>5</v>
      </c>
      <c r="H27" s="14">
        <v>0</v>
      </c>
      <c r="I27" s="17">
        <f>+H27*$H$8</f>
        <v>0</v>
      </c>
      <c r="J27" s="11"/>
      <c r="K27" s="17">
        <f>+J27*$J$8</f>
        <v>0</v>
      </c>
      <c r="L27" s="77">
        <f>+D27-F27-I27-K27</f>
        <v>-11.076923076923073</v>
      </c>
    </row>
    <row r="28" spans="1:12" ht="25.5" customHeight="1" x14ac:dyDescent="0.25">
      <c r="A28" s="23">
        <f>+A27+1</f>
        <v>20</v>
      </c>
      <c r="B28" s="12" t="s">
        <v>46</v>
      </c>
      <c r="C28" s="13">
        <f>+E28+G28</f>
        <v>94</v>
      </c>
      <c r="D28" s="16">
        <f>24/C28*100</f>
        <v>25.531914893617021</v>
      </c>
      <c r="E28" s="13">
        <v>89</v>
      </c>
      <c r="F28" s="56">
        <f>+E28*0.8</f>
        <v>71.2</v>
      </c>
      <c r="G28" s="13">
        <v>5</v>
      </c>
      <c r="H28" s="14">
        <v>0</v>
      </c>
      <c r="I28" s="17">
        <f>+H28*$H$8</f>
        <v>0</v>
      </c>
      <c r="J28" s="11">
        <v>1</v>
      </c>
      <c r="K28" s="17">
        <f>+J28*$J$8</f>
        <v>0.5</v>
      </c>
      <c r="L28" s="77">
        <f>+D28-F28-I28-K28</f>
        <v>-46.168085106382982</v>
      </c>
    </row>
    <row r="29" spans="1:12" ht="25.5" customHeight="1" thickBot="1" x14ac:dyDescent="0.3">
      <c r="A29" s="27">
        <f>+A28+1</f>
        <v>21</v>
      </c>
      <c r="B29" s="28" t="s">
        <v>45</v>
      </c>
      <c r="C29" s="13">
        <f>+E29+G29</f>
        <v>99</v>
      </c>
      <c r="D29" s="16">
        <f>24/C29*100</f>
        <v>24.242424242424242</v>
      </c>
      <c r="E29" s="13">
        <v>88</v>
      </c>
      <c r="F29" s="57">
        <f>+E29*0.8</f>
        <v>70.400000000000006</v>
      </c>
      <c r="G29" s="13">
        <v>11</v>
      </c>
      <c r="H29" s="29">
        <v>0</v>
      </c>
      <c r="I29" s="30">
        <f>+H29*$H$8</f>
        <v>0</v>
      </c>
      <c r="J29" s="31">
        <v>1</v>
      </c>
      <c r="K29" s="30">
        <f>+J29*$J$8</f>
        <v>0.5</v>
      </c>
      <c r="L29" s="77">
        <f>+D29-F29-I29-K29</f>
        <v>-46.657575757575763</v>
      </c>
    </row>
    <row r="30" spans="1:12" ht="25.5" customHeight="1" thickBot="1" x14ac:dyDescent="0.3">
      <c r="A30" s="32"/>
      <c r="B30" s="33" t="s">
        <v>26</v>
      </c>
      <c r="C30" s="34">
        <f>SUM(C9:C29)</f>
        <v>957</v>
      </c>
      <c r="D30" s="35"/>
      <c r="E30" s="34">
        <f>SUM(E9:E29)</f>
        <v>758</v>
      </c>
      <c r="F30" s="36"/>
      <c r="G30" s="34">
        <f>SUM(G9:G29)</f>
        <v>199</v>
      </c>
      <c r="H30" s="33"/>
      <c r="I30" s="37"/>
      <c r="J30" s="33">
        <f>SUM(J9:J29)</f>
        <v>16</v>
      </c>
      <c r="K30" s="37"/>
      <c r="L30" s="38"/>
    </row>
    <row r="31" spans="1:12" ht="16.5" thickBot="1" x14ac:dyDescent="0.3"/>
    <row r="32" spans="1:12" ht="16.5" x14ac:dyDescent="0.25">
      <c r="B32" s="43" t="s">
        <v>19</v>
      </c>
      <c r="C32" s="44" t="s">
        <v>12</v>
      </c>
      <c r="D32" s="52"/>
    </row>
    <row r="33" spans="2:4" ht="16.5" x14ac:dyDescent="0.25">
      <c r="B33" s="23" t="s">
        <v>20</v>
      </c>
      <c r="C33" s="45" t="s">
        <v>14</v>
      </c>
      <c r="D33" s="51"/>
    </row>
    <row r="34" spans="2:4" ht="16.5" x14ac:dyDescent="0.25">
      <c r="B34" s="23" t="s">
        <v>21</v>
      </c>
      <c r="C34" s="45" t="s">
        <v>15</v>
      </c>
      <c r="D34" s="53"/>
    </row>
    <row r="35" spans="2:4" ht="16.5" x14ac:dyDescent="0.25">
      <c r="B35" s="23" t="s">
        <v>22</v>
      </c>
      <c r="C35" s="45" t="s">
        <v>16</v>
      </c>
      <c r="D35" s="54"/>
    </row>
    <row r="36" spans="2:4" ht="17.25" thickBot="1" x14ac:dyDescent="0.3">
      <c r="B36" s="46" t="s">
        <v>23</v>
      </c>
      <c r="C36" s="47" t="s">
        <v>17</v>
      </c>
      <c r="D36" s="55"/>
    </row>
  </sheetData>
  <autoFilter ref="A8:L8">
    <sortState ref="A9:M30">
      <sortCondition descending="1" ref="L8"/>
    </sortState>
  </autoFilter>
  <mergeCells count="10">
    <mergeCell ref="E4:F5"/>
    <mergeCell ref="A1:L2"/>
    <mergeCell ref="J3:L3"/>
    <mergeCell ref="A4:A6"/>
    <mergeCell ref="B4:B6"/>
    <mergeCell ref="C4:D5"/>
    <mergeCell ref="G4:G6"/>
    <mergeCell ref="H4:I5"/>
    <mergeCell ref="J4:K5"/>
    <mergeCell ref="L4:L6"/>
  </mergeCells>
  <printOptions horizontalCentered="1"/>
  <pageMargins left="0.39370078740157483" right="0.39370078740157483" top="0.21" bottom="0.2" header="0.39370078740157483" footer="0.39370078740157483"/>
  <pageSetup paperSize="9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48551"/>
  <sheetViews>
    <sheetView view="pageBreakPreview" zoomScale="85" zoomScaleNormal="85" zoomScaleSheetLayoutView="85" workbookViewId="0">
      <pane xSplit="1" ySplit="1" topLeftCell="B2" activePane="bottomRight" state="frozen"/>
      <selection pane="topRight" activeCell="C1" sqref="C1"/>
      <selection pane="bottomLeft" activeCell="A5" sqref="A5"/>
      <selection pane="bottomRight" activeCell="J10" sqref="J10"/>
    </sheetView>
  </sheetViews>
  <sheetFormatPr defaultRowHeight="14.25" x14ac:dyDescent="0.2"/>
  <cols>
    <col min="1" max="1" width="36.5703125" style="74" customWidth="1"/>
    <col min="2" max="2" width="12.5703125" style="74" customWidth="1"/>
    <col min="3" max="16384" width="9.140625" style="71"/>
  </cols>
  <sheetData>
    <row r="1" spans="1:3" s="72" customFormat="1" ht="23.25" customHeight="1" thickBot="1" x14ac:dyDescent="0.3">
      <c r="A1" s="75" t="s">
        <v>52</v>
      </c>
      <c r="B1" s="73" t="s">
        <v>51</v>
      </c>
      <c r="C1" s="73" t="s">
        <v>51</v>
      </c>
    </row>
    <row r="2" spans="1:3" ht="21" customHeight="1" x14ac:dyDescent="0.2">
      <c r="A2" s="39" t="s">
        <v>29</v>
      </c>
      <c r="B2" s="39">
        <v>4</v>
      </c>
      <c r="C2" s="39">
        <v>116</v>
      </c>
    </row>
    <row r="3" spans="1:3" ht="21" customHeight="1" x14ac:dyDescent="0.2">
      <c r="A3" s="40" t="s">
        <v>45</v>
      </c>
      <c r="B3" s="40">
        <v>88</v>
      </c>
      <c r="C3" s="40">
        <v>11</v>
      </c>
    </row>
    <row r="4" spans="1:3" ht="18" customHeight="1" x14ac:dyDescent="0.2">
      <c r="A4" s="40" t="s">
        <v>46</v>
      </c>
      <c r="B4" s="40">
        <v>89</v>
      </c>
      <c r="C4" s="40">
        <v>5</v>
      </c>
    </row>
    <row r="5" spans="1:3" ht="21" customHeight="1" x14ac:dyDescent="0.2">
      <c r="A5" s="40" t="s">
        <v>43</v>
      </c>
      <c r="B5" s="40">
        <v>60</v>
      </c>
      <c r="C5" s="40">
        <v>5</v>
      </c>
    </row>
    <row r="6" spans="1:3" ht="21" customHeight="1" x14ac:dyDescent="0.2">
      <c r="A6" s="40" t="s">
        <v>42</v>
      </c>
      <c r="B6" s="40">
        <v>59</v>
      </c>
      <c r="C6" s="40">
        <v>1</v>
      </c>
    </row>
    <row r="7" spans="1:3" ht="21" customHeight="1" x14ac:dyDescent="0.2">
      <c r="A7" s="40" t="s">
        <v>38</v>
      </c>
      <c r="B7" s="40">
        <v>47</v>
      </c>
      <c r="C7" s="40">
        <v>8</v>
      </c>
    </row>
    <row r="8" spans="1:3" ht="21" customHeight="1" x14ac:dyDescent="0.2">
      <c r="A8" s="40" t="s">
        <v>44</v>
      </c>
      <c r="B8" s="40">
        <v>40</v>
      </c>
      <c r="C8" s="40">
        <v>10</v>
      </c>
    </row>
    <row r="9" spans="1:3" ht="21" customHeight="1" x14ac:dyDescent="0.2">
      <c r="A9" s="40" t="s">
        <v>41</v>
      </c>
      <c r="B9" s="40">
        <v>41</v>
      </c>
      <c r="C9" s="40">
        <v>9</v>
      </c>
    </row>
    <row r="10" spans="1:3" ht="21" customHeight="1" x14ac:dyDescent="0.2">
      <c r="A10" s="40" t="s">
        <v>34</v>
      </c>
      <c r="B10" s="40">
        <v>43</v>
      </c>
      <c r="C10" s="40">
        <v>5</v>
      </c>
    </row>
    <row r="11" spans="1:3" ht="21" customHeight="1" x14ac:dyDescent="0.2">
      <c r="A11" s="40" t="s">
        <v>40</v>
      </c>
      <c r="B11" s="40">
        <v>37</v>
      </c>
      <c r="C11" s="40">
        <v>3</v>
      </c>
    </row>
    <row r="12" spans="1:3" ht="21" customHeight="1" x14ac:dyDescent="0.2">
      <c r="A12" s="40" t="s">
        <v>36</v>
      </c>
      <c r="B12" s="40">
        <v>35</v>
      </c>
      <c r="C12" s="40">
        <v>4</v>
      </c>
    </row>
    <row r="13" spans="1:3" ht="21" customHeight="1" x14ac:dyDescent="0.2">
      <c r="A13" s="41" t="s">
        <v>48</v>
      </c>
      <c r="B13" s="40">
        <v>30</v>
      </c>
      <c r="C13" s="40">
        <v>7</v>
      </c>
    </row>
    <row r="14" spans="1:3" ht="21" customHeight="1" x14ac:dyDescent="0.2">
      <c r="A14" s="40" t="s">
        <v>39</v>
      </c>
      <c r="B14" s="40">
        <v>35</v>
      </c>
      <c r="C14" s="40">
        <v>1</v>
      </c>
    </row>
    <row r="15" spans="1:3" ht="21" customHeight="1" x14ac:dyDescent="0.2">
      <c r="A15" s="40" t="s">
        <v>27</v>
      </c>
      <c r="B15" s="40">
        <v>29</v>
      </c>
      <c r="C15" s="40">
        <v>5</v>
      </c>
    </row>
    <row r="16" spans="1:3" ht="21" customHeight="1" x14ac:dyDescent="0.2">
      <c r="A16" s="40" t="s">
        <v>32</v>
      </c>
      <c r="B16" s="40">
        <v>27</v>
      </c>
      <c r="C16" s="40">
        <v>1</v>
      </c>
    </row>
    <row r="17" spans="1:3" ht="21" customHeight="1" x14ac:dyDescent="0.2">
      <c r="A17" s="40" t="s">
        <v>35</v>
      </c>
      <c r="B17" s="40">
        <v>24</v>
      </c>
      <c r="C17" s="40">
        <v>3</v>
      </c>
    </row>
    <row r="18" spans="1:3" ht="21" customHeight="1" x14ac:dyDescent="0.2">
      <c r="A18" s="40" t="s">
        <v>28</v>
      </c>
      <c r="B18" s="40">
        <v>22</v>
      </c>
      <c r="C18" s="40">
        <v>1</v>
      </c>
    </row>
    <row r="19" spans="1:3" ht="21" customHeight="1" x14ac:dyDescent="0.2">
      <c r="A19" s="40" t="s">
        <v>33</v>
      </c>
      <c r="B19" s="40">
        <v>19</v>
      </c>
      <c r="C19" s="40">
        <v>0</v>
      </c>
    </row>
    <row r="20" spans="1:3" ht="21" customHeight="1" x14ac:dyDescent="0.2">
      <c r="A20" s="40" t="s">
        <v>37</v>
      </c>
      <c r="B20" s="40">
        <v>15</v>
      </c>
      <c r="C20" s="40">
        <v>1</v>
      </c>
    </row>
    <row r="21" spans="1:3" ht="18" customHeight="1" x14ac:dyDescent="0.2">
      <c r="A21" s="40" t="s">
        <v>30</v>
      </c>
      <c r="B21" s="40">
        <v>7</v>
      </c>
      <c r="C21" s="40">
        <v>2</v>
      </c>
    </row>
    <row r="22" spans="1:3" ht="21" customHeight="1" x14ac:dyDescent="0.2">
      <c r="A22" s="42" t="s">
        <v>31</v>
      </c>
      <c r="B22" s="42">
        <v>7</v>
      </c>
      <c r="C22" s="42">
        <v>1</v>
      </c>
    </row>
    <row r="1048551" spans="3:21" s="74" customFormat="1" x14ac:dyDescent="0.2">
      <c r="C1048551" s="71"/>
      <c r="D1048551" s="71"/>
      <c r="E1048551" s="71"/>
      <c r="F1048551" s="71"/>
      <c r="G1048551" s="71"/>
      <c r="H1048551" s="71"/>
      <c r="I1048551" s="71"/>
      <c r="J1048551" s="71"/>
      <c r="K1048551" s="71"/>
      <c r="L1048551" s="71"/>
      <c r="M1048551" s="71"/>
      <c r="N1048551" s="71"/>
      <c r="O1048551" s="71"/>
      <c r="P1048551" s="71"/>
      <c r="Q1048551" s="71"/>
      <c r="R1048551" s="71"/>
      <c r="S1048551" s="71"/>
      <c r="T1048551" s="71"/>
      <c r="U1048551" s="71"/>
    </row>
  </sheetData>
  <pageMargins left="0.39370078740157483" right="0" top="0.35433070866141736" bottom="0" header="0" footer="0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14" sqref="A14"/>
    </sheetView>
  </sheetViews>
  <sheetFormatPr defaultRowHeight="15" x14ac:dyDescent="0.25"/>
  <cols>
    <col min="1" max="1" width="14.42578125" customWidth="1"/>
  </cols>
  <sheetData>
    <row r="1" spans="1:1" x14ac:dyDescent="0.25">
      <c r="A1">
        <v>1</v>
      </c>
    </row>
    <row r="2" spans="1:1" x14ac:dyDescent="0.25">
      <c r="A2" s="48" t="s">
        <v>28</v>
      </c>
    </row>
    <row r="3" spans="1:1" x14ac:dyDescent="0.25">
      <c r="A3" s="48" t="s">
        <v>9</v>
      </c>
    </row>
    <row r="4" spans="1:1" x14ac:dyDescent="0.25">
      <c r="A4" s="48" t="s">
        <v>44</v>
      </c>
    </row>
    <row r="5" spans="1:1" x14ac:dyDescent="0.25">
      <c r="A5" s="50" t="s">
        <v>44</v>
      </c>
    </row>
    <row r="6" spans="1:1" x14ac:dyDescent="0.25">
      <c r="A6" s="48" t="s">
        <v>43</v>
      </c>
    </row>
    <row r="7" spans="1:1" x14ac:dyDescent="0.25">
      <c r="A7" s="48" t="s">
        <v>43</v>
      </c>
    </row>
    <row r="8" spans="1:1" x14ac:dyDescent="0.25">
      <c r="A8" s="48" t="s">
        <v>43</v>
      </c>
    </row>
    <row r="9" spans="1:1" x14ac:dyDescent="0.25">
      <c r="A9" s="49" t="s">
        <v>41</v>
      </c>
    </row>
    <row r="10" spans="1:1" x14ac:dyDescent="0.25">
      <c r="A10" s="48" t="s">
        <v>8</v>
      </c>
    </row>
    <row r="11" spans="1:1" x14ac:dyDescent="0.25">
      <c r="A11" s="48" t="s">
        <v>8</v>
      </c>
    </row>
    <row r="12" spans="1:1" x14ac:dyDescent="0.25">
      <c r="A12" s="48" t="s">
        <v>8</v>
      </c>
    </row>
    <row r="13" spans="1:1" x14ac:dyDescent="0.25">
      <c r="A13" s="48" t="s">
        <v>8</v>
      </c>
    </row>
    <row r="14" spans="1:1" x14ac:dyDescent="0.25">
      <c r="A14" s="48" t="s">
        <v>46</v>
      </c>
    </row>
    <row r="15" spans="1:1" x14ac:dyDescent="0.25">
      <c r="A15" s="50" t="s">
        <v>40</v>
      </c>
    </row>
    <row r="16" spans="1:1" x14ac:dyDescent="0.25">
      <c r="A16" s="48" t="s">
        <v>34</v>
      </c>
    </row>
    <row r="17" spans="1:1" x14ac:dyDescent="0.25">
      <c r="A17" s="48" t="s">
        <v>47</v>
      </c>
    </row>
  </sheetData>
  <autoFilter ref="A1:A17">
    <sortState ref="A2:A17">
      <sortCondition ref="A1:A17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Рейтинг. </vt:lpstr>
      <vt:lpstr>Жами мурожаатлар</vt:lpstr>
      <vt:lpstr>Лист1</vt:lpstr>
      <vt:lpstr>'Рейтинг. '!Заголовки_для_печати</vt:lpstr>
      <vt:lpstr>'Жами мурожаатлар'!Область_печати</vt:lpstr>
      <vt:lpstr>'Рейтинг.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Inxomiddinov_I</dc:creator>
  <cp:lastModifiedBy>Turonbank</cp:lastModifiedBy>
  <cp:lastPrinted>2022-07-07T07:22:07Z</cp:lastPrinted>
  <dcterms:created xsi:type="dcterms:W3CDTF">2020-10-31T06:52:38Z</dcterms:created>
  <dcterms:modified xsi:type="dcterms:W3CDTF">2023-01-31T04:52:06Z</dcterms:modified>
</cp:coreProperties>
</file>