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Рейтинг. " sheetId="3" r:id="rId1"/>
    <sheet name="Жами мурожаатлар" sheetId="5" r:id="rId2"/>
  </sheets>
  <externalReferences>
    <externalReference r:id="rId3"/>
    <externalReference r:id="rId4"/>
  </externalReferences>
  <definedNames>
    <definedName name="_xlnm._FilterDatabase" localSheetId="1" hidden="1">'Жами мурожаатлар'!$A$1:$D$1</definedName>
    <definedName name="_xlnm._FilterDatabase" localSheetId="0" hidden="1">'Рейтинг. '!$A$8:$O$8</definedName>
    <definedName name="а1">#REF!</definedName>
    <definedName name="а111">#REF!</definedName>
    <definedName name="_xlnm.Print_Titles" localSheetId="0">'Рейтинг. '!$4:$8</definedName>
    <definedName name="КОД111">[2]Масалалар!$A$3:$S$3</definedName>
    <definedName name="код12">[2]!Таблица9[Асосли, асоссиз]</definedName>
    <definedName name="код23">[2]!Таблица14[Мурожаат такрорий ёки дубликат]</definedName>
    <definedName name="код24">[2]!Таблица15[Мурожаатнинг кўриб чиқилиши]</definedName>
    <definedName name="код25">[2]!Таблица16[Мурожаат қандай ижро этилди]</definedName>
    <definedName name="_xlnm.Print_Area" localSheetId="1">'Жами мурожаатлар'!$A$2:$D$22</definedName>
    <definedName name="_xlnm.Print_Area" localSheetId="0">'Рейтинг. '!$A$1:$M$36</definedName>
  </definedNames>
  <calcPr calcId="144525"/>
</workbook>
</file>

<file path=xl/calcChain.xml><?xml version="1.0" encoding="utf-8"?>
<calcChain xmlns="http://schemas.openxmlformats.org/spreadsheetml/2006/main">
  <c r="K30" i="3" l="1"/>
  <c r="B3" i="5"/>
  <c r="D11" i="3" l="1"/>
  <c r="D12" i="3"/>
  <c r="D13" i="3"/>
  <c r="D16" i="3"/>
  <c r="D14" i="3"/>
  <c r="D15" i="3"/>
  <c r="D17" i="3"/>
  <c r="D18" i="3"/>
  <c r="D19" i="3"/>
  <c r="E19" i="3" s="1"/>
  <c r="D21" i="3"/>
  <c r="E21" i="3" s="1"/>
  <c r="D20" i="3"/>
  <c r="E20" i="3" s="1"/>
  <c r="D22" i="3"/>
  <c r="E22" i="3" s="1"/>
  <c r="D24" i="3"/>
  <c r="E24" i="3" s="1"/>
  <c r="D23" i="3"/>
  <c r="E23" i="3" s="1"/>
  <c r="D26" i="3"/>
  <c r="E26" i="3" s="1"/>
  <c r="D25" i="3"/>
  <c r="E25" i="3" s="1"/>
  <c r="D27" i="3"/>
  <c r="E27" i="3" s="1"/>
  <c r="D28" i="3"/>
  <c r="E28" i="3" s="1"/>
  <c r="D29" i="3"/>
  <c r="E29" i="3" s="1"/>
  <c r="D10" i="3"/>
  <c r="B21" i="5"/>
  <c r="B20" i="5"/>
  <c r="B19" i="5"/>
  <c r="B18" i="5"/>
  <c r="B17" i="5"/>
  <c r="B16" i="5"/>
  <c r="B15" i="5"/>
  <c r="B14" i="5"/>
  <c r="B12" i="5"/>
  <c r="B13" i="5"/>
  <c r="B11" i="5"/>
  <c r="B9" i="5"/>
  <c r="B10" i="5"/>
  <c r="B6" i="5"/>
  <c r="B7" i="5"/>
  <c r="B8" i="5"/>
  <c r="B5" i="5"/>
  <c r="B4" i="5"/>
  <c r="B2" i="5"/>
  <c r="B22" i="5"/>
  <c r="H30" i="3" l="1"/>
  <c r="F30" i="3"/>
  <c r="G21" i="3" l="1"/>
  <c r="G16" i="3"/>
  <c r="G17" i="3"/>
  <c r="G12" i="3"/>
  <c r="G23" i="3"/>
  <c r="G14" i="3"/>
  <c r="G13" i="3"/>
  <c r="G15" i="3"/>
  <c r="G11" i="3"/>
  <c r="G24" i="3"/>
  <c r="G19" i="3"/>
  <c r="G22" i="3"/>
  <c r="G20" i="3"/>
  <c r="G26" i="3"/>
  <c r="G27" i="3"/>
  <c r="G25" i="3"/>
  <c r="G28" i="3"/>
  <c r="G29" i="3"/>
  <c r="G18" i="3"/>
  <c r="L29" i="3"/>
  <c r="J29" i="3"/>
  <c r="L28" i="3"/>
  <c r="J28" i="3"/>
  <c r="L27" i="3"/>
  <c r="J27" i="3"/>
  <c r="L25" i="3"/>
  <c r="J25" i="3"/>
  <c r="L19" i="3"/>
  <c r="J19" i="3"/>
  <c r="L22" i="3"/>
  <c r="J22" i="3"/>
  <c r="L24" i="3"/>
  <c r="J24" i="3"/>
  <c r="L20" i="3"/>
  <c r="J20" i="3"/>
  <c r="L26" i="3"/>
  <c r="J26" i="3"/>
  <c r="L23" i="3"/>
  <c r="J23" i="3"/>
  <c r="L12" i="3"/>
  <c r="J12" i="3"/>
  <c r="L17" i="3"/>
  <c r="J17" i="3"/>
  <c r="L15" i="3"/>
  <c r="J15" i="3"/>
  <c r="L13" i="3"/>
  <c r="J13" i="3"/>
  <c r="L14" i="3"/>
  <c r="J14" i="3"/>
  <c r="L16" i="3"/>
  <c r="J16" i="3"/>
  <c r="L21" i="3"/>
  <c r="J21" i="3"/>
  <c r="L18" i="3"/>
  <c r="J18" i="3"/>
  <c r="L11" i="3"/>
  <c r="J11" i="3"/>
  <c r="L10" i="3"/>
  <c r="J10" i="3"/>
  <c r="L9" i="3"/>
  <c r="J9" i="3"/>
  <c r="D9" i="3"/>
  <c r="B7" i="3"/>
  <c r="D7" i="3" s="1"/>
  <c r="E7" i="3" s="1"/>
  <c r="F7" i="3" s="1"/>
  <c r="D30" i="3" l="1"/>
  <c r="M11" i="3"/>
  <c r="M18" i="3"/>
  <c r="M21" i="3"/>
  <c r="M14" i="3"/>
  <c r="M13" i="3"/>
  <c r="M23" i="3"/>
  <c r="M24" i="3"/>
  <c r="M27" i="3"/>
  <c r="M19" i="3"/>
  <c r="M16" i="3"/>
  <c r="M17" i="3"/>
  <c r="M12" i="3"/>
  <c r="M20" i="3"/>
  <c r="M25" i="3"/>
  <c r="M15" i="3"/>
  <c r="M22" i="3"/>
  <c r="M28" i="3"/>
  <c r="M29" i="3"/>
  <c r="M26" i="3"/>
  <c r="K7" i="3"/>
  <c r="L7" i="3" s="1"/>
  <c r="M7" i="3" s="1"/>
  <c r="A9" i="3" l="1"/>
  <c r="A10" i="3" s="1"/>
  <c r="A11" i="3" l="1"/>
  <c r="A12" i="3" l="1"/>
  <c r="A13" i="3" s="1"/>
  <c r="A14" i="3" l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<sst xmlns="http://schemas.openxmlformats.org/spreadsheetml/2006/main" count="108" uniqueCount="73">
  <si>
    <t>№</t>
  </si>
  <si>
    <t>Банк номи</t>
  </si>
  <si>
    <t>Юқори турувчи идоралар орқали келган мурожаатлар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</si>
  <si>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</si>
  <si>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</si>
  <si>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</si>
  <si>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</si>
  <si>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</si>
  <si>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</si>
  <si>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</si>
  <si>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</si>
  <si>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</si>
  <si>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</si>
  <si>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</si>
  <si>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</si>
  <si>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</si>
  <si>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</si>
  <si>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</si>
  <si>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</si>
  <si>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</si>
  <si>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</si>
  <si>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</si>
  <si>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</si>
  <si>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</si>
  <si>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</si>
  <si>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</si>
  <si>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</si>
  <si>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</si>
  <si>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</si>
  <si>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</si>
  <si>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</si>
  <si>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</si>
  <si>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</si>
  <si>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</si>
  <si>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</si>
  <si>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</si>
  <si>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</si>
  <si>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</si>
  <si>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Яхши</t>
  </si>
  <si>
    <t>Ўрта</t>
  </si>
  <si>
    <t>Қоникарли</t>
  </si>
  <si>
    <t>Кониқарсиз</t>
  </si>
  <si>
    <t>Салбий</t>
  </si>
  <si>
    <t>Филиал рейтинги (Балл)</t>
  </si>
  <si>
    <t>Тўғридан-тўғри келган мурожаатлар</t>
  </si>
  <si>
    <t>такрорий мурожаатлар (жами балдан айрилади) 01.07.2021 йил холатига</t>
  </si>
  <si>
    <t>Кўриб чиқиш муддати ўтган мурожаатлар (жами балдан айрилади) 01.07.2021 йил холатига</t>
  </si>
  <si>
    <t xml:space="preserve">"Туронбанк" АТБга 2021 йил жами келиб тушган мурожаатлар бўйича филиаллар рейтинги </t>
  </si>
  <si>
    <t>Жами</t>
  </si>
  <si>
    <r>
      <t>Жами мурожаат 
(Ҳар ойда битта филиалга 2 дона мурожаат лимит) 
7</t>
    </r>
    <r>
      <rPr>
        <b/>
        <i/>
        <sz val="13"/>
        <color theme="1"/>
        <rFont val="Arial"/>
        <family val="2"/>
        <charset val="204"/>
      </rPr>
      <t xml:space="preserve"> ой = 14 та
бал бериш 100 дан оширилмайди</t>
    </r>
  </si>
  <si>
    <t xml:space="preserve">Навоий </t>
  </si>
  <si>
    <t xml:space="preserve">Термиз </t>
  </si>
  <si>
    <t xml:space="preserve">Гулистон </t>
  </si>
  <si>
    <t xml:space="preserve">Жиззах </t>
  </si>
  <si>
    <t xml:space="preserve">Самарқанд </t>
  </si>
  <si>
    <t xml:space="preserve">Зангиота </t>
  </si>
  <si>
    <t>Бухоро</t>
  </si>
  <si>
    <t xml:space="preserve">Наманган </t>
  </si>
  <si>
    <t>Андижон</t>
  </si>
  <si>
    <t xml:space="preserve">Қарши </t>
  </si>
  <si>
    <t xml:space="preserve">Фарғона </t>
  </si>
  <si>
    <t xml:space="preserve">Ургенч </t>
  </si>
  <si>
    <t xml:space="preserve">Нукус </t>
  </si>
  <si>
    <t xml:space="preserve">Шахрисабз </t>
  </si>
  <si>
    <t xml:space="preserve">МАБ </t>
  </si>
  <si>
    <t xml:space="preserve">Чилонзор </t>
  </si>
  <si>
    <t xml:space="preserve">Яшнобод </t>
  </si>
  <si>
    <t xml:space="preserve">Миробод </t>
  </si>
  <si>
    <t>Бош банк</t>
  </si>
  <si>
    <t>Мирзо-Улугбек</t>
  </si>
  <si>
    <t xml:space="preserve">Юнусобод  </t>
  </si>
  <si>
    <t>14та/(5+7)*100</t>
  </si>
  <si>
    <t>01.08.2021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</si>
</sst>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8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6" fontId="11" fillId="0" borderId="3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 vertical="center"/>
    </xf>
    <xf numFmtId="165" fontId="8" fillId="9" borderId="8" xfId="1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8" fillId="9" borderId="15" xfId="1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6" fontId="8" fillId="6" borderId="17" xfId="0" applyNumberFormat="1" applyFont="1" applyFill="1" applyBorder="1" applyAlignment="1">
      <alignment horizontal="center" vertical="center"/>
    </xf>
    <xf numFmtId="165" fontId="8" fillId="6" borderId="17" xfId="1" applyNumberFormat="1" applyFont="1" applyFill="1" applyBorder="1" applyAlignment="1">
      <alignment horizontal="center" vertical="center"/>
    </xf>
    <xf numFmtId="164" fontId="8" fillId="6" borderId="17" xfId="0" applyNumberFormat="1" applyFont="1" applyFill="1" applyBorder="1" applyAlignment="1">
      <alignment horizontal="center" vertical="center"/>
    </xf>
    <xf numFmtId="167" fontId="8" fillId="6" borderId="17" xfId="0" applyNumberFormat="1" applyFont="1" applyFill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4" fillId="10" borderId="0" xfId="0" applyFont="1" applyFill="1"/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/>
    </xf>
    <xf numFmtId="164" fontId="2" fillId="10" borderId="2" xfId="1" applyFont="1" applyFill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Финансовый" xfId="1" builtinId="3"/>
    <cellStyle name="Финансовый 2" xfId="7"/>
    <cellStyle name="Финансовый 3" xfId="8"/>
    <cellStyle name="Финансовый 4" xfId="9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8.2021%20&#1093;&#1086;&#1083;&#1072;&#1090;&#1080;&#1075;&#1072;%20&#1093;&#1080;&#1089;&#1086;&#1073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ами мурожаатлар"/>
      <sheetName val="Ойма ой"/>
      <sheetName val="Куриб чикиш натижаси"/>
      <sheetName val="Кўриб чикиш муддати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="60" zoomScaleNormal="70" zoomScalePageLayoutView="55" workbookViewId="0">
      <pane xSplit="2" ySplit="8" topLeftCell="C9" activePane="bottomRight" state="frozen"/>
      <selection activeCell="H17" sqref="H17"/>
      <selection pane="topRight" activeCell="H17" sqref="H17"/>
      <selection pane="bottomLeft" activeCell="H17" sqref="H17"/>
      <selection pane="bottomRight" activeCell="S23" sqref="S23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31.140625" style="1" customWidth="1"/>
    <col min="4" max="4" width="17.42578125" style="2" customWidth="1"/>
    <col min="5" max="5" width="23.42578125" style="3" customWidth="1"/>
    <col min="6" max="7" width="18" style="2" customWidth="1"/>
    <col min="8" max="8" width="17.140625" style="4" customWidth="1"/>
    <col min="9" max="9" width="17.7109375" style="1" customWidth="1"/>
    <col min="10" max="10" width="17.7109375" style="12" customWidth="1"/>
    <col min="11" max="11" width="14.28515625" style="1" customWidth="1"/>
    <col min="12" max="12" width="14.28515625" style="12" customWidth="1"/>
    <col min="13" max="13" width="19.5703125" style="1" customWidth="1"/>
    <col min="14" max="16" width="9.140625" style="1"/>
    <col min="17" max="17" width="9.140625" style="1" customWidth="1"/>
    <col min="18" max="18" width="16.7109375" style="1" customWidth="1"/>
    <col min="19" max="16384" width="9.140625" style="1"/>
  </cols>
  <sheetData>
    <row r="1" spans="1:18" ht="15.75" customHeight="1" x14ac:dyDescent="0.2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8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8" ht="16.5" thickBot="1" x14ac:dyDescent="0.3">
      <c r="A3" s="2"/>
      <c r="B3" s="2"/>
      <c r="C3" s="2"/>
      <c r="I3" s="5">
        <v>0.1</v>
      </c>
      <c r="J3" s="6">
        <v>0.5</v>
      </c>
      <c r="K3" s="58" t="s">
        <v>72</v>
      </c>
      <c r="L3" s="58"/>
      <c r="M3" s="58"/>
    </row>
    <row r="4" spans="1:18" s="7" customFormat="1" ht="27" customHeight="1" x14ac:dyDescent="0.25">
      <c r="A4" s="59" t="s">
        <v>0</v>
      </c>
      <c r="B4" s="55" t="s">
        <v>1</v>
      </c>
      <c r="C4" s="52"/>
      <c r="D4" s="55" t="s">
        <v>49</v>
      </c>
      <c r="E4" s="55"/>
      <c r="F4" s="55" t="s">
        <v>2</v>
      </c>
      <c r="G4" s="55"/>
      <c r="H4" s="55" t="s">
        <v>44</v>
      </c>
      <c r="I4" s="55" t="s">
        <v>46</v>
      </c>
      <c r="J4" s="55"/>
      <c r="K4" s="55" t="s">
        <v>45</v>
      </c>
      <c r="L4" s="55"/>
      <c r="M4" s="63" t="s">
        <v>43</v>
      </c>
    </row>
    <row r="5" spans="1:18" s="7" customFormat="1" ht="51.75" customHeight="1" x14ac:dyDescent="0.25">
      <c r="A5" s="60"/>
      <c r="B5" s="56"/>
      <c r="C5" s="53"/>
      <c r="D5" s="56"/>
      <c r="E5" s="56"/>
      <c r="F5" s="56"/>
      <c r="G5" s="56"/>
      <c r="H5" s="56"/>
      <c r="I5" s="56"/>
      <c r="J5" s="56"/>
      <c r="K5" s="56"/>
      <c r="L5" s="56"/>
      <c r="M5" s="64"/>
    </row>
    <row r="6" spans="1:18" s="7" customFormat="1" ht="26.25" customHeight="1" thickBot="1" x14ac:dyDescent="0.3">
      <c r="A6" s="61"/>
      <c r="B6" s="62"/>
      <c r="C6" s="54"/>
      <c r="D6" s="37" t="s">
        <v>3</v>
      </c>
      <c r="E6" s="37" t="s">
        <v>4</v>
      </c>
      <c r="F6" s="37" t="s">
        <v>3</v>
      </c>
      <c r="G6" s="37" t="s">
        <v>4</v>
      </c>
      <c r="H6" s="62"/>
      <c r="I6" s="37" t="s">
        <v>3</v>
      </c>
      <c r="J6" s="37" t="s">
        <v>8</v>
      </c>
      <c r="K6" s="37" t="s">
        <v>3</v>
      </c>
      <c r="L6" s="37" t="s">
        <v>5</v>
      </c>
      <c r="M6" s="65"/>
    </row>
    <row r="7" spans="1:18" s="7" customFormat="1" ht="20.25" customHeight="1" x14ac:dyDescent="0.25">
      <c r="A7" s="35">
        <v>1</v>
      </c>
      <c r="B7" s="16">
        <f>+A7+1</f>
        <v>2</v>
      </c>
      <c r="C7" s="16"/>
      <c r="D7" s="16">
        <f>+B7+1</f>
        <v>3</v>
      </c>
      <c r="E7" s="16">
        <f t="shared" ref="E7:M7" si="0">+D7+1</f>
        <v>4</v>
      </c>
      <c r="F7" s="16">
        <f t="shared" si="0"/>
        <v>5</v>
      </c>
      <c r="G7" s="16">
        <v>6</v>
      </c>
      <c r="H7" s="16">
        <v>7</v>
      </c>
      <c r="I7" s="16">
        <v>8</v>
      </c>
      <c r="J7" s="16">
        <v>9</v>
      </c>
      <c r="K7" s="16">
        <f t="shared" si="0"/>
        <v>10</v>
      </c>
      <c r="L7" s="16">
        <f t="shared" si="0"/>
        <v>11</v>
      </c>
      <c r="M7" s="36">
        <f t="shared" si="0"/>
        <v>12</v>
      </c>
    </row>
    <row r="8" spans="1:18" s="7" customFormat="1" ht="27" customHeight="1" x14ac:dyDescent="0.25">
      <c r="A8" s="30"/>
      <c r="B8" s="17"/>
      <c r="C8" s="17"/>
      <c r="D8" s="28" t="s">
        <v>6</v>
      </c>
      <c r="E8" s="28" t="s">
        <v>71</v>
      </c>
      <c r="F8" s="28"/>
      <c r="G8" s="28" t="s">
        <v>32</v>
      </c>
      <c r="H8" s="28"/>
      <c r="I8" s="29">
        <v>1</v>
      </c>
      <c r="J8" s="28" t="s">
        <v>29</v>
      </c>
      <c r="K8" s="29">
        <v>0.5</v>
      </c>
      <c r="L8" s="28" t="s">
        <v>30</v>
      </c>
      <c r="M8" s="31" t="s">
        <v>37</v>
      </c>
    </row>
    <row r="9" spans="1:18" ht="25.5" customHeight="1" x14ac:dyDescent="0.25">
      <c r="A9" s="32">
        <f>+A8+1</f>
        <v>1</v>
      </c>
      <c r="B9" s="19" t="s">
        <v>28</v>
      </c>
      <c r="C9" s="67" t="s">
        <v>70</v>
      </c>
      <c r="D9" s="20">
        <f>F9+H9</f>
        <v>0</v>
      </c>
      <c r="E9" s="24"/>
      <c r="F9" s="20">
        <v>0</v>
      </c>
      <c r="G9" s="24">
        <v>0</v>
      </c>
      <c r="H9" s="20">
        <v>0</v>
      </c>
      <c r="I9" s="21">
        <v>0</v>
      </c>
      <c r="J9" s="25">
        <f>+I9*$I$8</f>
        <v>0</v>
      </c>
      <c r="K9" s="21"/>
      <c r="L9" s="25">
        <f>+K9*$K$8</f>
        <v>0</v>
      </c>
      <c r="M9" s="33">
        <v>100</v>
      </c>
      <c r="P9" s="1" t="s">
        <v>31</v>
      </c>
      <c r="Q9" s="8"/>
      <c r="R9" s="1" t="s">
        <v>38</v>
      </c>
    </row>
    <row r="10" spans="1:18" ht="25.5" customHeight="1" x14ac:dyDescent="0.25">
      <c r="A10" s="32">
        <f>+A9+1</f>
        <v>2</v>
      </c>
      <c r="B10" s="22" t="s">
        <v>27</v>
      </c>
      <c r="C10" s="68" t="s">
        <v>68</v>
      </c>
      <c r="D10" s="20">
        <f>+F10+H10</f>
        <v>6</v>
      </c>
      <c r="E10" s="24">
        <v>100</v>
      </c>
      <c r="F10" s="20">
        <v>2</v>
      </c>
      <c r="G10" s="24">
        <v>0</v>
      </c>
      <c r="H10" s="23">
        <v>4</v>
      </c>
      <c r="I10" s="21">
        <v>0</v>
      </c>
      <c r="J10" s="26">
        <f>+I10*$I$8</f>
        <v>0</v>
      </c>
      <c r="K10" s="21"/>
      <c r="L10" s="25">
        <f>+K10*$K$8</f>
        <v>0</v>
      </c>
      <c r="M10" s="33">
        <v>100</v>
      </c>
      <c r="P10" s="1" t="s">
        <v>33</v>
      </c>
      <c r="Q10" s="9"/>
      <c r="R10" s="1" t="s">
        <v>39</v>
      </c>
    </row>
    <row r="11" spans="1:18" ht="25.5" customHeight="1" x14ac:dyDescent="0.25">
      <c r="A11" s="32">
        <f>+A10+1</f>
        <v>3</v>
      </c>
      <c r="B11" s="19" t="s">
        <v>22</v>
      </c>
      <c r="C11" s="69" t="s">
        <v>64</v>
      </c>
      <c r="D11" s="20">
        <f>+F11+H11</f>
        <v>10</v>
      </c>
      <c r="E11" s="24">
        <v>100</v>
      </c>
      <c r="F11" s="20">
        <v>4</v>
      </c>
      <c r="G11" s="27">
        <f>+F11*0.8</f>
        <v>3.2</v>
      </c>
      <c r="H11" s="23">
        <v>6</v>
      </c>
      <c r="I11" s="21">
        <v>0</v>
      </c>
      <c r="J11" s="25">
        <f>+I11*$I$8</f>
        <v>0</v>
      </c>
      <c r="K11" s="18"/>
      <c r="L11" s="25">
        <f>+K11*$K$8</f>
        <v>0</v>
      </c>
      <c r="M11" s="33">
        <f>+E11-G11-J11-L11</f>
        <v>96.8</v>
      </c>
      <c r="P11" s="1" t="s">
        <v>34</v>
      </c>
      <c r="Q11" s="10"/>
      <c r="R11" s="15" t="s">
        <v>40</v>
      </c>
    </row>
    <row r="12" spans="1:18" ht="25.5" customHeight="1" x14ac:dyDescent="0.25">
      <c r="A12" s="32">
        <f>+A11+1</f>
        <v>4</v>
      </c>
      <c r="B12" s="19" t="s">
        <v>26</v>
      </c>
      <c r="C12" s="68" t="s">
        <v>69</v>
      </c>
      <c r="D12" s="20">
        <f>+F12+H12</f>
        <v>5</v>
      </c>
      <c r="E12" s="24">
        <v>100</v>
      </c>
      <c r="F12" s="20">
        <v>5</v>
      </c>
      <c r="G12" s="27">
        <f>+F12*0.8</f>
        <v>4</v>
      </c>
      <c r="H12" s="23">
        <v>0</v>
      </c>
      <c r="I12" s="21">
        <v>0</v>
      </c>
      <c r="J12" s="25">
        <f>+I12*$I$8</f>
        <v>0</v>
      </c>
      <c r="K12" s="18"/>
      <c r="L12" s="25">
        <f>+K12*$K$8</f>
        <v>0</v>
      </c>
      <c r="M12" s="33">
        <f>+E12-G12-J12-L12</f>
        <v>96</v>
      </c>
      <c r="P12" s="1" t="s">
        <v>35</v>
      </c>
      <c r="Q12" s="14"/>
      <c r="R12" s="1" t="s">
        <v>41</v>
      </c>
    </row>
    <row r="13" spans="1:18" ht="25.5" customHeight="1" x14ac:dyDescent="0.25">
      <c r="A13" s="32">
        <f>+A12+1</f>
        <v>5</v>
      </c>
      <c r="B13" s="19" t="s">
        <v>25</v>
      </c>
      <c r="C13" s="68" t="s">
        <v>67</v>
      </c>
      <c r="D13" s="20">
        <f>+F13+H13</f>
        <v>8</v>
      </c>
      <c r="E13" s="24">
        <v>100</v>
      </c>
      <c r="F13" s="20">
        <v>5</v>
      </c>
      <c r="G13" s="27">
        <f>+F13*0.8</f>
        <v>4</v>
      </c>
      <c r="H13" s="23">
        <v>3</v>
      </c>
      <c r="I13" s="21">
        <v>0</v>
      </c>
      <c r="J13" s="25">
        <f>+I13*$I$8</f>
        <v>0</v>
      </c>
      <c r="K13" s="18">
        <v>2</v>
      </c>
      <c r="L13" s="25">
        <f>+K13*$K$8</f>
        <v>1</v>
      </c>
      <c r="M13" s="33">
        <f>+E13-G13-J13-L13</f>
        <v>95</v>
      </c>
      <c r="P13" s="1" t="s">
        <v>36</v>
      </c>
      <c r="Q13" s="11"/>
      <c r="R13" s="1" t="s">
        <v>42</v>
      </c>
    </row>
    <row r="14" spans="1:18" ht="25.5" customHeight="1" x14ac:dyDescent="0.25">
      <c r="A14" s="32">
        <f>+A13+1</f>
        <v>6</v>
      </c>
      <c r="B14" s="19" t="s">
        <v>7</v>
      </c>
      <c r="C14" s="68" t="s">
        <v>65</v>
      </c>
      <c r="D14" s="20">
        <f>+F14+H14</f>
        <v>10</v>
      </c>
      <c r="E14" s="24">
        <v>100</v>
      </c>
      <c r="F14" s="20">
        <v>8</v>
      </c>
      <c r="G14" s="27">
        <f>+F14*0.8</f>
        <v>6.4</v>
      </c>
      <c r="H14" s="23">
        <v>2</v>
      </c>
      <c r="I14" s="21">
        <v>0</v>
      </c>
      <c r="J14" s="25">
        <f>+I14*$I$8</f>
        <v>0</v>
      </c>
      <c r="K14" s="18">
        <v>1</v>
      </c>
      <c r="L14" s="25">
        <f>+K14*$K$8</f>
        <v>0.5</v>
      </c>
      <c r="M14" s="33">
        <f>+E14-G14-J14-L14</f>
        <v>93.1</v>
      </c>
    </row>
    <row r="15" spans="1:18" ht="25.5" customHeight="1" x14ac:dyDescent="0.25">
      <c r="A15" s="32">
        <f>+A14+1</f>
        <v>7</v>
      </c>
      <c r="B15" s="19" t="s">
        <v>19</v>
      </c>
      <c r="C15" s="68" t="s">
        <v>62</v>
      </c>
      <c r="D15" s="20">
        <f>+F15+H15</f>
        <v>12</v>
      </c>
      <c r="E15" s="24">
        <v>100</v>
      </c>
      <c r="F15" s="20">
        <v>8</v>
      </c>
      <c r="G15" s="27">
        <f>+F15*0.8</f>
        <v>6.4</v>
      </c>
      <c r="H15" s="23">
        <v>4</v>
      </c>
      <c r="I15" s="21">
        <v>0</v>
      </c>
      <c r="J15" s="25">
        <f>+I15*$I$8</f>
        <v>0</v>
      </c>
      <c r="K15" s="18">
        <v>2</v>
      </c>
      <c r="L15" s="25">
        <f>+K15*$K$8</f>
        <v>1</v>
      </c>
      <c r="M15" s="33">
        <f>+E15-G15-J15-L15</f>
        <v>92.6</v>
      </c>
      <c r="Q15" s="13"/>
    </row>
    <row r="16" spans="1:18" ht="25.5" customHeight="1" x14ac:dyDescent="0.25">
      <c r="A16" s="32">
        <f>+A15+1</f>
        <v>8</v>
      </c>
      <c r="B16" s="19" t="s">
        <v>18</v>
      </c>
      <c r="C16" s="68" t="s">
        <v>66</v>
      </c>
      <c r="D16" s="20">
        <f>+F16+H16</f>
        <v>10</v>
      </c>
      <c r="E16" s="24">
        <v>100</v>
      </c>
      <c r="F16" s="20">
        <v>9</v>
      </c>
      <c r="G16" s="27">
        <f>+F16*0.8</f>
        <v>7.2</v>
      </c>
      <c r="H16" s="23">
        <v>1</v>
      </c>
      <c r="I16" s="21">
        <v>0</v>
      </c>
      <c r="J16" s="25">
        <f>+I16*$I$8</f>
        <v>0</v>
      </c>
      <c r="K16" s="18">
        <v>1</v>
      </c>
      <c r="L16" s="25">
        <f>+K16*$K$8</f>
        <v>0.5</v>
      </c>
      <c r="M16" s="33">
        <f>+E16-G16-J16-L16</f>
        <v>92.3</v>
      </c>
      <c r="Q16" s="13"/>
    </row>
    <row r="17" spans="1:17" ht="25.5" customHeight="1" x14ac:dyDescent="0.25">
      <c r="A17" s="32">
        <f>+A16+1</f>
        <v>9</v>
      </c>
      <c r="B17" s="19" t="s">
        <v>24</v>
      </c>
      <c r="C17" s="68" t="s">
        <v>63</v>
      </c>
      <c r="D17" s="20">
        <f>+F17+H17</f>
        <v>12</v>
      </c>
      <c r="E17" s="24">
        <v>100</v>
      </c>
      <c r="F17" s="20">
        <v>11</v>
      </c>
      <c r="G17" s="27">
        <f>+F17*0.8</f>
        <v>8.8000000000000007</v>
      </c>
      <c r="H17" s="23">
        <v>1</v>
      </c>
      <c r="I17" s="21">
        <v>0</v>
      </c>
      <c r="J17" s="25">
        <f>+I17*$I$8</f>
        <v>0</v>
      </c>
      <c r="K17" s="18"/>
      <c r="L17" s="25">
        <f>+K17*$K$8</f>
        <v>0</v>
      </c>
      <c r="M17" s="33">
        <f>+E17-G17-J17-L17</f>
        <v>91.2</v>
      </c>
    </row>
    <row r="18" spans="1:17" ht="25.5" customHeight="1" x14ac:dyDescent="0.25">
      <c r="A18" s="32">
        <f>+A17+1</f>
        <v>10</v>
      </c>
      <c r="B18" s="19" t="s">
        <v>17</v>
      </c>
      <c r="C18" s="68" t="s">
        <v>61</v>
      </c>
      <c r="D18" s="20">
        <f>+F18+H18</f>
        <v>13</v>
      </c>
      <c r="E18" s="24">
        <v>100</v>
      </c>
      <c r="F18" s="20">
        <v>12</v>
      </c>
      <c r="G18" s="27">
        <f>+F18*0.8</f>
        <v>9.6000000000000014</v>
      </c>
      <c r="H18" s="23">
        <v>1</v>
      </c>
      <c r="I18" s="21">
        <v>0</v>
      </c>
      <c r="J18" s="25">
        <f>+I18*$I$8</f>
        <v>0</v>
      </c>
      <c r="K18" s="18"/>
      <c r="L18" s="25">
        <f>+K18*$K$8</f>
        <v>0</v>
      </c>
      <c r="M18" s="33">
        <f>+E18-G18-J18-L18</f>
        <v>90.4</v>
      </c>
      <c r="Q18" s="13"/>
    </row>
    <row r="19" spans="1:17" ht="25.5" customHeight="1" x14ac:dyDescent="0.25">
      <c r="A19" s="32">
        <f>+A18+1</f>
        <v>11</v>
      </c>
      <c r="B19" s="19" t="s">
        <v>15</v>
      </c>
      <c r="C19" s="68" t="s">
        <v>59</v>
      </c>
      <c r="D19" s="20">
        <f>+F19+H19</f>
        <v>17</v>
      </c>
      <c r="E19" s="24">
        <f>14/D19*100</f>
        <v>82.35294117647058</v>
      </c>
      <c r="F19" s="20">
        <v>15</v>
      </c>
      <c r="G19" s="27">
        <f>+F19*0.8</f>
        <v>12</v>
      </c>
      <c r="H19" s="23">
        <v>2</v>
      </c>
      <c r="I19" s="21">
        <v>0</v>
      </c>
      <c r="J19" s="25">
        <f>+I19*$I$8</f>
        <v>0</v>
      </c>
      <c r="K19" s="18"/>
      <c r="L19" s="25">
        <f>+K19*$K$8</f>
        <v>0</v>
      </c>
      <c r="M19" s="33">
        <f>+E19-G19-J19-L19</f>
        <v>70.35294117647058</v>
      </c>
    </row>
    <row r="20" spans="1:17" ht="25.5" customHeight="1" x14ac:dyDescent="0.25">
      <c r="A20" s="32">
        <f>+A19+1</f>
        <v>12</v>
      </c>
      <c r="B20" s="19" t="s">
        <v>21</v>
      </c>
      <c r="C20" s="68" t="s">
        <v>60</v>
      </c>
      <c r="D20" s="20">
        <f>+F20+H20</f>
        <v>17</v>
      </c>
      <c r="E20" s="24">
        <f>14/D20*100</f>
        <v>82.35294117647058</v>
      </c>
      <c r="F20" s="20">
        <v>16</v>
      </c>
      <c r="G20" s="27">
        <f>+F20*0.8</f>
        <v>12.8</v>
      </c>
      <c r="H20" s="23">
        <v>1</v>
      </c>
      <c r="I20" s="21">
        <v>0</v>
      </c>
      <c r="J20" s="25">
        <f>+I20*$I$8</f>
        <v>0</v>
      </c>
      <c r="K20" s="18">
        <v>1</v>
      </c>
      <c r="L20" s="25">
        <f>+K20*$K$8</f>
        <v>0.5</v>
      </c>
      <c r="M20" s="33">
        <f>+E20-G20-J20-L20</f>
        <v>69.052941176470583</v>
      </c>
    </row>
    <row r="21" spans="1:17" ht="25.5" customHeight="1" x14ac:dyDescent="0.25">
      <c r="A21" s="32">
        <f>+A20+1</f>
        <v>13</v>
      </c>
      <c r="B21" s="19" t="s">
        <v>16</v>
      </c>
      <c r="C21" s="68" t="s">
        <v>58</v>
      </c>
      <c r="D21" s="20">
        <f>+F21+H21</f>
        <v>23</v>
      </c>
      <c r="E21" s="24">
        <f>14/D21*100</f>
        <v>60.869565217391312</v>
      </c>
      <c r="F21" s="20">
        <v>21</v>
      </c>
      <c r="G21" s="27">
        <f>+F21*0.8</f>
        <v>16.8</v>
      </c>
      <c r="H21" s="23">
        <v>2</v>
      </c>
      <c r="I21" s="21">
        <v>0</v>
      </c>
      <c r="J21" s="25">
        <f>+I21*$I$8</f>
        <v>0</v>
      </c>
      <c r="K21" s="18">
        <v>2</v>
      </c>
      <c r="L21" s="25">
        <f>+K21*$K$8</f>
        <v>1</v>
      </c>
      <c r="M21" s="33">
        <f>+E21-G21-J21-L21</f>
        <v>43.069565217391315</v>
      </c>
    </row>
    <row r="22" spans="1:17" ht="25.5" customHeight="1" x14ac:dyDescent="0.25">
      <c r="A22" s="32">
        <f>+A21+1</f>
        <v>14</v>
      </c>
      <c r="B22" s="19" t="s">
        <v>14</v>
      </c>
      <c r="C22" s="68" t="s">
        <v>57</v>
      </c>
      <c r="D22" s="20">
        <f>+F22+H22</f>
        <v>24</v>
      </c>
      <c r="E22" s="24">
        <f>14/D22*100</f>
        <v>58.333333333333336</v>
      </c>
      <c r="F22" s="20">
        <v>21</v>
      </c>
      <c r="G22" s="27">
        <f>+F22*0.8</f>
        <v>16.8</v>
      </c>
      <c r="H22" s="23">
        <v>3</v>
      </c>
      <c r="I22" s="21">
        <v>0</v>
      </c>
      <c r="J22" s="25">
        <f>+I22*$I$8</f>
        <v>0</v>
      </c>
      <c r="K22" s="18"/>
      <c r="L22" s="25">
        <f>+K22*$K$8</f>
        <v>0</v>
      </c>
      <c r="M22" s="33">
        <f>+E22-G22-J22-L22</f>
        <v>41.533333333333331</v>
      </c>
      <c r="Q22" s="13"/>
    </row>
    <row r="23" spans="1:17" ht="25.5" customHeight="1" x14ac:dyDescent="0.25">
      <c r="A23" s="32">
        <f>+A22+1</f>
        <v>15</v>
      </c>
      <c r="B23" s="19" t="s">
        <v>13</v>
      </c>
      <c r="C23" s="68" t="s">
        <v>56</v>
      </c>
      <c r="D23" s="20">
        <f>+F23+H23</f>
        <v>26</v>
      </c>
      <c r="E23" s="24">
        <f>14/D23*100</f>
        <v>53.846153846153847</v>
      </c>
      <c r="F23" s="20">
        <v>23</v>
      </c>
      <c r="G23" s="27">
        <f>+F23*0.8</f>
        <v>18.400000000000002</v>
      </c>
      <c r="H23" s="23">
        <v>3</v>
      </c>
      <c r="I23" s="21">
        <v>0</v>
      </c>
      <c r="J23" s="25">
        <f>+I23*$I$8</f>
        <v>0</v>
      </c>
      <c r="K23" s="18"/>
      <c r="L23" s="25">
        <f>+K23*$K$8</f>
        <v>0</v>
      </c>
      <c r="M23" s="33">
        <f>+E23-G23-J23-L23</f>
        <v>35.446153846153848</v>
      </c>
      <c r="Q23" s="13"/>
    </row>
    <row r="24" spans="1:17" ht="25.5" customHeight="1" x14ac:dyDescent="0.25">
      <c r="A24" s="32">
        <f>+A23+1</f>
        <v>16</v>
      </c>
      <c r="B24" s="19" t="s">
        <v>23</v>
      </c>
      <c r="C24" s="68" t="s">
        <v>55</v>
      </c>
      <c r="D24" s="20">
        <f>+F24+H24</f>
        <v>33</v>
      </c>
      <c r="E24" s="24">
        <f>14/D24*100</f>
        <v>42.424242424242422</v>
      </c>
      <c r="F24" s="20">
        <v>25</v>
      </c>
      <c r="G24" s="27">
        <f>+F24*0.8</f>
        <v>20</v>
      </c>
      <c r="H24" s="23">
        <v>8</v>
      </c>
      <c r="I24" s="21">
        <v>0</v>
      </c>
      <c r="J24" s="25">
        <f>+I24*$I$8</f>
        <v>0</v>
      </c>
      <c r="K24" s="18">
        <v>4</v>
      </c>
      <c r="L24" s="25">
        <f>+K24*$K$8</f>
        <v>2</v>
      </c>
      <c r="M24" s="33">
        <f>+E24-G24-J24-L24</f>
        <v>20.424242424242422</v>
      </c>
    </row>
    <row r="25" spans="1:17" ht="25.5" customHeight="1" x14ac:dyDescent="0.25">
      <c r="A25" s="32">
        <f>+A24+1</f>
        <v>17</v>
      </c>
      <c r="B25" s="19" t="s">
        <v>20</v>
      </c>
      <c r="C25" s="68" t="s">
        <v>54</v>
      </c>
      <c r="D25" s="20">
        <f>+F25+H25</f>
        <v>37</v>
      </c>
      <c r="E25" s="24">
        <f>14/D25*100</f>
        <v>37.837837837837839</v>
      </c>
      <c r="F25" s="20">
        <v>29</v>
      </c>
      <c r="G25" s="27">
        <f>+F25*0.8</f>
        <v>23.200000000000003</v>
      </c>
      <c r="H25" s="23">
        <v>8</v>
      </c>
      <c r="I25" s="21">
        <v>0</v>
      </c>
      <c r="J25" s="25">
        <f>+I25*$I$8</f>
        <v>0</v>
      </c>
      <c r="K25" s="18">
        <v>3</v>
      </c>
      <c r="L25" s="25">
        <f>+K25*$K$8</f>
        <v>1.5</v>
      </c>
      <c r="M25" s="34">
        <f>+E25-G25-J25-L25</f>
        <v>13.137837837837836</v>
      </c>
    </row>
    <row r="26" spans="1:17" ht="25.5" customHeight="1" x14ac:dyDescent="0.25">
      <c r="A26" s="32">
        <f>+A25+1</f>
        <v>18</v>
      </c>
      <c r="B26" s="19" t="s">
        <v>11</v>
      </c>
      <c r="C26" s="68" t="s">
        <v>53</v>
      </c>
      <c r="D26" s="20">
        <f>+F26+H26</f>
        <v>38</v>
      </c>
      <c r="E26" s="24">
        <f>14/D26*100</f>
        <v>36.84210526315789</v>
      </c>
      <c r="F26" s="20">
        <v>32</v>
      </c>
      <c r="G26" s="27">
        <f>+F26*0.8</f>
        <v>25.6</v>
      </c>
      <c r="H26" s="23">
        <v>6</v>
      </c>
      <c r="I26" s="21">
        <v>0</v>
      </c>
      <c r="J26" s="25">
        <f>+I26*$I$8</f>
        <v>0</v>
      </c>
      <c r="K26" s="18"/>
      <c r="L26" s="25">
        <f>+K26*$K$8</f>
        <v>0</v>
      </c>
      <c r="M26" s="34">
        <f>+E26-G26-J26-L26</f>
        <v>11.242105263157889</v>
      </c>
    </row>
    <row r="27" spans="1:17" ht="25.5" customHeight="1" x14ac:dyDescent="0.25">
      <c r="A27" s="32">
        <f>+A26+1</f>
        <v>19</v>
      </c>
      <c r="B27" s="19" t="s">
        <v>12</v>
      </c>
      <c r="C27" s="68" t="s">
        <v>52</v>
      </c>
      <c r="D27" s="20">
        <f>+F27+H27</f>
        <v>48</v>
      </c>
      <c r="E27" s="24">
        <f>14/D27*100</f>
        <v>29.166666666666668</v>
      </c>
      <c r="F27" s="20">
        <v>44</v>
      </c>
      <c r="G27" s="27">
        <f>+F27*0.8</f>
        <v>35.200000000000003</v>
      </c>
      <c r="H27" s="23">
        <v>4</v>
      </c>
      <c r="I27" s="21">
        <v>0</v>
      </c>
      <c r="J27" s="25">
        <f>+I27*$I$8</f>
        <v>0</v>
      </c>
      <c r="K27" s="18">
        <v>9</v>
      </c>
      <c r="L27" s="25">
        <f>+K27*$K$8</f>
        <v>4.5</v>
      </c>
      <c r="M27" s="34">
        <f>+E27-G27-J27-L27</f>
        <v>-10.533333333333335</v>
      </c>
    </row>
    <row r="28" spans="1:17" ht="25.5" customHeight="1" x14ac:dyDescent="0.25">
      <c r="A28" s="32">
        <f>+A27+1</f>
        <v>20</v>
      </c>
      <c r="B28" s="19" t="s">
        <v>10</v>
      </c>
      <c r="C28" s="68" t="s">
        <v>51</v>
      </c>
      <c r="D28" s="20">
        <f>+F28+H28</f>
        <v>86</v>
      </c>
      <c r="E28" s="24">
        <f>14/D28*100</f>
        <v>16.279069767441861</v>
      </c>
      <c r="F28" s="20">
        <v>78</v>
      </c>
      <c r="G28" s="27">
        <f>+F28*0.8</f>
        <v>62.400000000000006</v>
      </c>
      <c r="H28" s="23">
        <v>8</v>
      </c>
      <c r="I28" s="21">
        <v>0</v>
      </c>
      <c r="J28" s="25">
        <f>+I28*$I$8</f>
        <v>0</v>
      </c>
      <c r="K28" s="18">
        <v>11</v>
      </c>
      <c r="L28" s="25">
        <f>+K28*$K$8</f>
        <v>5.5</v>
      </c>
      <c r="M28" s="34">
        <f>+E28-G28-J28-L28</f>
        <v>-51.620930232558145</v>
      </c>
    </row>
    <row r="29" spans="1:17" ht="25.5" customHeight="1" thickBot="1" x14ac:dyDescent="0.3">
      <c r="A29" s="38">
        <f>+A28+1</f>
        <v>21</v>
      </c>
      <c r="B29" s="39" t="s">
        <v>9</v>
      </c>
      <c r="C29" s="70" t="s">
        <v>50</v>
      </c>
      <c r="D29" s="20">
        <f>+F29+H29</f>
        <v>109</v>
      </c>
      <c r="E29" s="24">
        <f>14/D29*100</f>
        <v>12.844036697247708</v>
      </c>
      <c r="F29" s="20">
        <v>91</v>
      </c>
      <c r="G29" s="40">
        <f>+F29*0.8</f>
        <v>72.8</v>
      </c>
      <c r="H29" s="23">
        <v>18</v>
      </c>
      <c r="I29" s="41">
        <v>0</v>
      </c>
      <c r="J29" s="42">
        <f>+I29*$I$8</f>
        <v>0</v>
      </c>
      <c r="K29" s="43">
        <v>14</v>
      </c>
      <c r="L29" s="42">
        <f>+K29*$K$8</f>
        <v>7</v>
      </c>
      <c r="M29" s="44">
        <f>+E29-G29-J29-L29</f>
        <v>-66.955963302752281</v>
      </c>
    </row>
    <row r="30" spans="1:17" ht="25.5" customHeight="1" thickBot="1" x14ac:dyDescent="0.3">
      <c r="A30" s="45"/>
      <c r="B30" s="46" t="s">
        <v>48</v>
      </c>
      <c r="C30" s="46"/>
      <c r="D30" s="47">
        <f>SUM(D9:D29)</f>
        <v>544</v>
      </c>
      <c r="E30" s="48"/>
      <c r="F30" s="47">
        <f>SUM(F9:F29)</f>
        <v>459</v>
      </c>
      <c r="G30" s="49"/>
      <c r="H30" s="47">
        <f>SUM(H10:H29)</f>
        <v>85</v>
      </c>
      <c r="I30" s="46"/>
      <c r="J30" s="50"/>
      <c r="K30" s="46">
        <f>SUM(K9:K29)</f>
        <v>50</v>
      </c>
      <c r="L30" s="50"/>
      <c r="M30" s="51"/>
    </row>
    <row r="32" spans="1:17" ht="16.5" x14ac:dyDescent="0.25">
      <c r="B32" s="18" t="s">
        <v>38</v>
      </c>
      <c r="C32" s="18"/>
      <c r="D32" s="21" t="s">
        <v>31</v>
      </c>
    </row>
    <row r="33" spans="2:4" ht="16.5" x14ac:dyDescent="0.25">
      <c r="B33" s="18" t="s">
        <v>39</v>
      </c>
      <c r="C33" s="18"/>
      <c r="D33" s="21" t="s">
        <v>33</v>
      </c>
    </row>
    <row r="34" spans="2:4" ht="16.5" x14ac:dyDescent="0.25">
      <c r="B34" s="18" t="s">
        <v>40</v>
      </c>
      <c r="C34" s="18"/>
      <c r="D34" s="21" t="s">
        <v>34</v>
      </c>
    </row>
    <row r="35" spans="2:4" ht="16.5" x14ac:dyDescent="0.25">
      <c r="B35" s="18" t="s">
        <v>41</v>
      </c>
      <c r="C35" s="18"/>
      <c r="D35" s="21" t="s">
        <v>35</v>
      </c>
    </row>
    <row r="36" spans="2:4" ht="16.5" x14ac:dyDescent="0.25">
      <c r="B36" s="18" t="s">
        <v>42</v>
      </c>
      <c r="C36" s="18"/>
      <c r="D36" s="21" t="s">
        <v>36</v>
      </c>
    </row>
  </sheetData>
  <autoFilter ref="A8:O8">
    <sortState ref="A9:O29">
      <sortCondition descending="1" ref="M8"/>
    </sortState>
  </autoFilter>
  <mergeCells count="10">
    <mergeCell ref="F4:G5"/>
    <mergeCell ref="A1:M2"/>
    <mergeCell ref="K3:M3"/>
    <mergeCell ref="A4:A6"/>
    <mergeCell ref="B4:B6"/>
    <mergeCell ref="D4:E5"/>
    <mergeCell ref="H4:H6"/>
    <mergeCell ref="I4:J5"/>
    <mergeCell ref="K4:L5"/>
    <mergeCell ref="M4:M6"/>
  </mergeCells>
  <printOptions horizontalCentered="1"/>
  <pageMargins left="0.39370078740157483" right="0.39370078740157483" top="0.21" bottom="0.2" header="0.39370078740157483" footer="0.3937007874015748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85" zoomScaleNormal="85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4.25" x14ac:dyDescent="0.2"/>
  <cols>
    <col min="1" max="2" width="36.5703125" style="71" customWidth="1"/>
    <col min="3" max="3" width="12.85546875" style="71" customWidth="1"/>
    <col min="4" max="4" width="14" style="71" customWidth="1"/>
    <col min="5" max="16384" width="9.140625" style="66"/>
  </cols>
  <sheetData>
    <row r="1" spans="1:4" x14ac:dyDescent="0.2">
      <c r="A1" s="71">
        <v>1</v>
      </c>
      <c r="C1" s="71">
        <v>2</v>
      </c>
      <c r="D1" s="71">
        <v>3</v>
      </c>
    </row>
    <row r="2" spans="1:4" ht="21" customHeight="1" x14ac:dyDescent="0.2">
      <c r="A2" s="67" t="s">
        <v>70</v>
      </c>
      <c r="B2" s="67">
        <f>+C2+D2</f>
        <v>0</v>
      </c>
      <c r="C2" s="72">
        <v>0</v>
      </c>
      <c r="D2" s="67">
        <v>0</v>
      </c>
    </row>
    <row r="3" spans="1:4" ht="21" customHeight="1" x14ac:dyDescent="0.2">
      <c r="A3" s="68" t="s">
        <v>68</v>
      </c>
      <c r="B3" s="67">
        <f>+C3+D3</f>
        <v>6</v>
      </c>
      <c r="C3" s="73">
        <v>2</v>
      </c>
      <c r="D3" s="67">
        <v>4</v>
      </c>
    </row>
    <row r="4" spans="1:4" ht="14.25" customHeight="1" x14ac:dyDescent="0.2">
      <c r="A4" s="68" t="s">
        <v>69</v>
      </c>
      <c r="B4" s="67">
        <f>+C4+D4</f>
        <v>5</v>
      </c>
      <c r="C4" s="68">
        <v>5</v>
      </c>
      <c r="D4" s="67">
        <v>0</v>
      </c>
    </row>
    <row r="5" spans="1:4" ht="21" customHeight="1" x14ac:dyDescent="0.2">
      <c r="A5" s="68" t="s">
        <v>67</v>
      </c>
      <c r="B5" s="67">
        <f>+C5+D5</f>
        <v>8</v>
      </c>
      <c r="C5" s="68">
        <v>5</v>
      </c>
      <c r="D5" s="67">
        <v>3</v>
      </c>
    </row>
    <row r="6" spans="1:4" ht="21" customHeight="1" x14ac:dyDescent="0.2">
      <c r="A6" s="69" t="s">
        <v>64</v>
      </c>
      <c r="B6" s="67">
        <f>+C6+D6</f>
        <v>10</v>
      </c>
      <c r="C6" s="68">
        <v>4</v>
      </c>
      <c r="D6" s="67">
        <v>6</v>
      </c>
    </row>
    <row r="7" spans="1:4" ht="21" customHeight="1" x14ac:dyDescent="0.2">
      <c r="A7" s="68" t="s">
        <v>65</v>
      </c>
      <c r="B7" s="67">
        <f>+C7+D7</f>
        <v>10</v>
      </c>
      <c r="C7" s="68">
        <v>8</v>
      </c>
      <c r="D7" s="67">
        <v>2</v>
      </c>
    </row>
    <row r="8" spans="1:4" ht="21" customHeight="1" x14ac:dyDescent="0.2">
      <c r="A8" s="68" t="s">
        <v>66</v>
      </c>
      <c r="B8" s="67">
        <f>+C8+D8</f>
        <v>10</v>
      </c>
      <c r="C8" s="68">
        <v>9</v>
      </c>
      <c r="D8" s="67">
        <v>1</v>
      </c>
    </row>
    <row r="9" spans="1:4" ht="21" customHeight="1" x14ac:dyDescent="0.2">
      <c r="A9" s="68" t="s">
        <v>62</v>
      </c>
      <c r="B9" s="67">
        <f>+C9+D9</f>
        <v>12</v>
      </c>
      <c r="C9" s="68">
        <v>8</v>
      </c>
      <c r="D9" s="67">
        <v>4</v>
      </c>
    </row>
    <row r="10" spans="1:4" ht="21" customHeight="1" x14ac:dyDescent="0.2">
      <c r="A10" s="68" t="s">
        <v>63</v>
      </c>
      <c r="B10" s="67">
        <f>+C10+D10</f>
        <v>12</v>
      </c>
      <c r="C10" s="68">
        <v>11</v>
      </c>
      <c r="D10" s="67">
        <v>1</v>
      </c>
    </row>
    <row r="11" spans="1:4" ht="21" customHeight="1" x14ac:dyDescent="0.2">
      <c r="A11" s="68" t="s">
        <v>61</v>
      </c>
      <c r="B11" s="67">
        <f>+C11+D11</f>
        <v>13</v>
      </c>
      <c r="C11" s="68">
        <v>12</v>
      </c>
      <c r="D11" s="67">
        <v>1</v>
      </c>
    </row>
    <row r="12" spans="1:4" ht="21" customHeight="1" x14ac:dyDescent="0.2">
      <c r="A12" s="68" t="s">
        <v>59</v>
      </c>
      <c r="B12" s="67">
        <f>+C12+D12</f>
        <v>17</v>
      </c>
      <c r="C12" s="68">
        <v>15</v>
      </c>
      <c r="D12" s="67">
        <v>2</v>
      </c>
    </row>
    <row r="13" spans="1:4" ht="21" customHeight="1" x14ac:dyDescent="0.2">
      <c r="A13" s="68" t="s">
        <v>60</v>
      </c>
      <c r="B13" s="67">
        <f>+C13+D13</f>
        <v>17</v>
      </c>
      <c r="C13" s="68">
        <v>16</v>
      </c>
      <c r="D13" s="67">
        <v>1</v>
      </c>
    </row>
    <row r="14" spans="1:4" ht="21" customHeight="1" x14ac:dyDescent="0.2">
      <c r="A14" s="68" t="s">
        <v>58</v>
      </c>
      <c r="B14" s="67">
        <f>+C14+D14</f>
        <v>23</v>
      </c>
      <c r="C14" s="68">
        <v>21</v>
      </c>
      <c r="D14" s="67">
        <v>2</v>
      </c>
    </row>
    <row r="15" spans="1:4" ht="21" customHeight="1" x14ac:dyDescent="0.2">
      <c r="A15" s="68" t="s">
        <v>57</v>
      </c>
      <c r="B15" s="67">
        <f>+C15+D15</f>
        <v>24</v>
      </c>
      <c r="C15" s="68">
        <v>21</v>
      </c>
      <c r="D15" s="67">
        <v>3</v>
      </c>
    </row>
    <row r="16" spans="1:4" ht="21" customHeight="1" x14ac:dyDescent="0.2">
      <c r="A16" s="68" t="s">
        <v>56</v>
      </c>
      <c r="B16" s="67">
        <f>+C16+D16</f>
        <v>26</v>
      </c>
      <c r="C16" s="68">
        <v>23</v>
      </c>
      <c r="D16" s="67">
        <v>3</v>
      </c>
    </row>
    <row r="17" spans="1:4" ht="21" customHeight="1" x14ac:dyDescent="0.2">
      <c r="A17" s="68" t="s">
        <v>55</v>
      </c>
      <c r="B17" s="67">
        <f>+C17+D17</f>
        <v>33</v>
      </c>
      <c r="C17" s="68">
        <v>25</v>
      </c>
      <c r="D17" s="67">
        <v>8</v>
      </c>
    </row>
    <row r="18" spans="1:4" ht="21" customHeight="1" x14ac:dyDescent="0.2">
      <c r="A18" s="68" t="s">
        <v>54</v>
      </c>
      <c r="B18" s="67">
        <f>+C18+D18</f>
        <v>37</v>
      </c>
      <c r="C18" s="68">
        <v>29</v>
      </c>
      <c r="D18" s="67">
        <v>8</v>
      </c>
    </row>
    <row r="19" spans="1:4" ht="21" customHeight="1" x14ac:dyDescent="0.2">
      <c r="A19" s="68" t="s">
        <v>53</v>
      </c>
      <c r="B19" s="67">
        <f>+C19+D19</f>
        <v>38</v>
      </c>
      <c r="C19" s="68">
        <v>32</v>
      </c>
      <c r="D19" s="67">
        <v>6</v>
      </c>
    </row>
    <row r="20" spans="1:4" ht="21" customHeight="1" x14ac:dyDescent="0.2">
      <c r="A20" s="68" t="s">
        <v>52</v>
      </c>
      <c r="B20" s="67">
        <f>+C20+D20</f>
        <v>48</v>
      </c>
      <c r="C20" s="68">
        <v>44</v>
      </c>
      <c r="D20" s="67">
        <v>4</v>
      </c>
    </row>
    <row r="21" spans="1:4" ht="18" customHeight="1" x14ac:dyDescent="0.2">
      <c r="A21" s="68" t="s">
        <v>51</v>
      </c>
      <c r="B21" s="67">
        <f>+C21+D21</f>
        <v>86</v>
      </c>
      <c r="C21" s="68">
        <v>78</v>
      </c>
      <c r="D21" s="67">
        <v>8</v>
      </c>
    </row>
    <row r="22" spans="1:4" ht="21" customHeight="1" x14ac:dyDescent="0.2">
      <c r="A22" s="70" t="s">
        <v>50</v>
      </c>
      <c r="B22" s="67">
        <f>+C22+D22</f>
        <v>109</v>
      </c>
      <c r="C22" s="68">
        <v>91</v>
      </c>
      <c r="D22" s="67">
        <v>18</v>
      </c>
    </row>
  </sheetData>
  <autoFilter ref="A1:D1">
    <sortState ref="A2:D22">
      <sortCondition ref="B1"/>
    </sortState>
  </autoFilter>
  <pageMargins left="0" right="0" top="0.35433070866141736" bottom="0" header="0" footer="0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Рейтинг. </vt:lpstr>
      <vt:lpstr>Жами мурожаатлар</vt:lpstr>
      <vt:lpstr>'Рейтинг. '!Заголовки_для_печати</vt:lpstr>
      <vt:lpstr>'Жами мурожаатлар'!Область_печати</vt:lpstr>
      <vt:lpstr>'Рейтинг.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User</cp:lastModifiedBy>
  <cp:lastPrinted>2021-07-01T13:04:06Z</cp:lastPrinted>
  <dcterms:created xsi:type="dcterms:W3CDTF">2020-10-31T06:52:38Z</dcterms:created>
  <dcterms:modified xsi:type="dcterms:W3CDTF">2021-08-01T11:33:47Z</dcterms:modified>
</cp:coreProperties>
</file>